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10170" activeTab="0"/>
  </bookViews>
  <sheets>
    <sheet name="classement" sheetId="1" r:id="rId1"/>
    <sheet name="Feuil1" sheetId="2" r:id="rId2"/>
    <sheet name="Feuil2" sheetId="3" r:id="rId3"/>
    <sheet name="Feuil3" sheetId="4" r:id="rId4"/>
  </sheets>
  <definedNames>
    <definedName name="_xlnm._FilterDatabase" localSheetId="1" hidden="1">'Feuil1'!$H$1:$H$46</definedName>
    <definedName name="_xlnm.Print_Area" localSheetId="0">'classement'!$B$7:$AK$57</definedName>
  </definedNames>
  <calcPr fullCalcOnLoad="1"/>
</workbook>
</file>

<file path=xl/sharedStrings.xml><?xml version="1.0" encoding="utf-8"?>
<sst xmlns="http://schemas.openxmlformats.org/spreadsheetml/2006/main" count="105" uniqueCount="71">
  <si>
    <t>Total</t>
  </si>
  <si>
    <t>Richard</t>
  </si>
  <si>
    <t>Michael</t>
  </si>
  <si>
    <t>Guy-lou</t>
  </si>
  <si>
    <t>Pierrot</t>
  </si>
  <si>
    <t>Eric</t>
  </si>
  <si>
    <t>Alain</t>
  </si>
  <si>
    <t>Fred</t>
  </si>
  <si>
    <t>Momme</t>
  </si>
  <si>
    <t>Toffe</t>
  </si>
  <si>
    <t>6 points par victoire</t>
  </si>
  <si>
    <t>4 points pour un match nul</t>
  </si>
  <si>
    <t>2 point pour une défaite</t>
  </si>
  <si>
    <t>Vict</t>
  </si>
  <si>
    <t>Nuls</t>
  </si>
  <si>
    <t>Defait</t>
  </si>
  <si>
    <t>Prés</t>
  </si>
  <si>
    <t>Alex</t>
  </si>
  <si>
    <t>Jeame</t>
  </si>
  <si>
    <t>semaine précédente</t>
  </si>
  <si>
    <t>Francis</t>
  </si>
  <si>
    <t>Jean-Pierre</t>
  </si>
  <si>
    <t>Arsenal</t>
  </si>
  <si>
    <t>Georges</t>
  </si>
  <si>
    <t>Arnaud</t>
  </si>
  <si>
    <t>Laurent</t>
  </si>
  <si>
    <t>Benjamin</t>
  </si>
  <si>
    <t>Pelo</t>
  </si>
  <si>
    <t>Petit Pate</t>
  </si>
  <si>
    <t>Fabien</t>
  </si>
  <si>
    <t>Yves</t>
  </si>
  <si>
    <t>Rodge</t>
  </si>
  <si>
    <t>Jimmy</t>
  </si>
  <si>
    <t>SITUATION = jeune impair</t>
  </si>
  <si>
    <r>
      <t>1)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MIKAHELL présent et nbre joueurs pair : jeune en surplus + MIKAHELL</t>
    </r>
  </si>
  <si>
    <t>2) MIKAHELL présent et nbre joueurs impair : MIKAHELL = éq nbre supérieur et jeune en surplus = éq nbre inferieur</t>
  </si>
  <si>
    <t>3) MIKAHELL absent et nbre joueurs impair : jeune en surplus = éq nbre inferieur</t>
  </si>
  <si>
    <t>Le Flame</t>
  </si>
  <si>
    <t>G</t>
  </si>
  <si>
    <t>N</t>
  </si>
  <si>
    <t>P</t>
  </si>
  <si>
    <t>1/2</t>
  </si>
  <si>
    <t>Michel Deb</t>
  </si>
  <si>
    <t>Jef</t>
  </si>
  <si>
    <t>Lonec</t>
  </si>
  <si>
    <t>Thomas W</t>
  </si>
  <si>
    <t>Gerard</t>
  </si>
  <si>
    <t>Freddy</t>
  </si>
  <si>
    <t>Cedric</t>
  </si>
  <si>
    <t>Jclaude</t>
  </si>
  <si>
    <t>Nicolas</t>
  </si>
  <si>
    <t>Ocelot</t>
  </si>
  <si>
    <t>Didier</t>
  </si>
  <si>
    <t>Thierry</t>
  </si>
  <si>
    <t>Laurent 2</t>
  </si>
  <si>
    <t>Jimmy Drog</t>
  </si>
  <si>
    <t>Arnaud Drog</t>
  </si>
  <si>
    <t>total</t>
  </si>
  <si>
    <t>Lolo</t>
  </si>
  <si>
    <t>Priscilla Boy</t>
  </si>
  <si>
    <t>Christophe</t>
  </si>
  <si>
    <t>JC</t>
  </si>
  <si>
    <t>Jean-Pol</t>
  </si>
  <si>
    <t>Piet</t>
  </si>
  <si>
    <t>Quentin</t>
  </si>
  <si>
    <t>Simon</t>
  </si>
  <si>
    <t>François D</t>
  </si>
  <si>
    <t>Gaetan</t>
  </si>
  <si>
    <t>Ture</t>
  </si>
  <si>
    <t>Timou</t>
  </si>
  <si>
    <t>Bertrand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</si>
</sst>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m"/>
    <numFmt numFmtId="173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" fontId="2" fillId="0" borderId="0" xfId="0" applyNumberFormat="1" applyFont="1" applyFill="1" applyBorder="1" applyAlignment="1" applyProtection="1">
      <alignment textRotation="255"/>
      <protection/>
    </xf>
    <xf numFmtId="0" fontId="2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/>
      <protection/>
    </xf>
    <xf numFmtId="172" fontId="2" fillId="0" borderId="10" xfId="0" applyNumberFormat="1" applyFont="1" applyFill="1" applyBorder="1" applyAlignment="1" applyProtection="1">
      <alignment textRotation="255"/>
      <protection/>
    </xf>
    <xf numFmtId="16" fontId="2" fillId="0" borderId="10" xfId="0" applyNumberFormat="1" applyFont="1" applyFill="1" applyBorder="1" applyAlignment="1" applyProtection="1">
      <alignment textRotation="255"/>
      <protection/>
    </xf>
    <xf numFmtId="173" fontId="2" fillId="0" borderId="10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indent="3"/>
    </xf>
    <xf numFmtId="0" fontId="2" fillId="34" borderId="10" xfId="0" applyFont="1" applyFill="1" applyBorder="1" applyAlignment="1">
      <alignment/>
    </xf>
    <xf numFmtId="1" fontId="5" fillId="0" borderId="0" xfId="0" applyNumberFormat="1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textRotation="255"/>
    </xf>
    <xf numFmtId="0" fontId="2" fillId="34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1" fontId="27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64"/>
  <sheetViews>
    <sheetView tabSelected="1" zoomScalePageLayoutView="0" workbookViewId="0" topLeftCell="A5">
      <pane xSplit="3" ySplit="3" topLeftCell="AA8" activePane="bottomRight" state="frozen"/>
      <selection pane="topLeft" activeCell="C7" sqref="C7"/>
      <selection pane="topRight" activeCell="S5" sqref="S1:S16384"/>
      <selection pane="bottomLeft" activeCell="A8" sqref="A8"/>
      <selection pane="bottomRight" activeCell="AF8" sqref="AF8"/>
    </sheetView>
  </sheetViews>
  <sheetFormatPr defaultColWidth="9.140625" defaultRowHeight="12.75"/>
  <cols>
    <col min="1" max="1" width="6.421875" style="0" customWidth="1"/>
    <col min="2" max="2" width="5.140625" style="0" customWidth="1"/>
    <col min="3" max="3" width="17.7109375" style="0" customWidth="1"/>
    <col min="4" max="26" width="5.140625" style="0" hidden="1" customWidth="1"/>
    <col min="27" max="32" width="5.140625" style="0" customWidth="1"/>
    <col min="33" max="33" width="7.00390625" style="3" bestFit="1" customWidth="1"/>
    <col min="34" max="34" width="4.28125" style="3" bestFit="1" customWidth="1"/>
    <col min="35" max="35" width="4.28125" style="0" bestFit="1" customWidth="1"/>
    <col min="36" max="36" width="4.00390625" style="0" bestFit="1" customWidth="1"/>
    <col min="37" max="37" width="4.00390625" style="0" customWidth="1"/>
    <col min="38" max="38" width="5.7109375" style="0" bestFit="1" customWidth="1"/>
  </cols>
  <sheetData>
    <row r="2" spans="2:38" ht="15.75">
      <c r="B2" s="1" t="s">
        <v>10</v>
      </c>
      <c r="C2" s="2"/>
      <c r="D2" s="2"/>
      <c r="E2" s="2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I2" s="3"/>
      <c r="AJ2" s="3"/>
      <c r="AK2" s="3"/>
      <c r="AL2" s="3"/>
    </row>
    <row r="3" spans="2:38" ht="15.75">
      <c r="B3" s="1" t="s">
        <v>11</v>
      </c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I3" s="3"/>
      <c r="AJ3" s="3"/>
      <c r="AK3" s="3"/>
      <c r="AL3" s="3"/>
    </row>
    <row r="4" spans="2:6" ht="15.75">
      <c r="B4" s="1" t="s">
        <v>12</v>
      </c>
      <c r="C4" s="2"/>
      <c r="D4" s="2"/>
      <c r="E4" s="2"/>
      <c r="F4" s="2"/>
    </row>
    <row r="5" s="3" customFormat="1" ht="15.75">
      <c r="B5" s="12"/>
    </row>
    <row r="6" s="3" customFormat="1" ht="15.75">
      <c r="B6" s="12"/>
    </row>
    <row r="7" spans="1:38" ht="96">
      <c r="A7" s="13" t="s">
        <v>19</v>
      </c>
      <c r="B7" s="14"/>
      <c r="C7" s="15"/>
      <c r="D7" s="16">
        <v>40794</v>
      </c>
      <c r="E7" s="16">
        <v>40808</v>
      </c>
      <c r="F7" s="16">
        <v>40814</v>
      </c>
      <c r="G7" s="16">
        <v>40822</v>
      </c>
      <c r="H7" s="16">
        <v>40829</v>
      </c>
      <c r="I7" s="16">
        <v>40836</v>
      </c>
      <c r="J7" s="16">
        <v>40843</v>
      </c>
      <c r="K7" s="16">
        <v>40850</v>
      </c>
      <c r="L7" s="16">
        <v>40864</v>
      </c>
      <c r="M7" s="16">
        <v>40871</v>
      </c>
      <c r="N7" s="16">
        <v>40878</v>
      </c>
      <c r="O7" s="16">
        <v>40892</v>
      </c>
      <c r="P7" s="16">
        <v>40906</v>
      </c>
      <c r="Q7" s="16">
        <v>40920</v>
      </c>
      <c r="R7" s="16">
        <v>40928</v>
      </c>
      <c r="S7" s="16">
        <v>40934</v>
      </c>
      <c r="T7" s="16">
        <v>40941</v>
      </c>
      <c r="U7" s="16">
        <v>40948</v>
      </c>
      <c r="V7" s="16">
        <v>40956</v>
      </c>
      <c r="W7" s="16">
        <v>40962</v>
      </c>
      <c r="X7" s="16">
        <v>40976</v>
      </c>
      <c r="Y7" s="16">
        <v>40990</v>
      </c>
      <c r="Z7" s="16">
        <v>40997</v>
      </c>
      <c r="AA7" s="16">
        <v>41004</v>
      </c>
      <c r="AB7" s="16">
        <v>41018</v>
      </c>
      <c r="AC7" s="16">
        <v>41032</v>
      </c>
      <c r="AD7" s="16">
        <v>41039</v>
      </c>
      <c r="AE7" s="16">
        <v>41053</v>
      </c>
      <c r="AF7" s="16"/>
      <c r="AG7" s="17" t="s">
        <v>0</v>
      </c>
      <c r="AH7" s="6" t="s">
        <v>13</v>
      </c>
      <c r="AI7" s="6" t="s">
        <v>14</v>
      </c>
      <c r="AJ7" s="6" t="s">
        <v>15</v>
      </c>
      <c r="AK7" s="6" t="s">
        <v>16</v>
      </c>
      <c r="AL7">
        <v>28</v>
      </c>
    </row>
    <row r="8" spans="1:39" ht="15.75">
      <c r="A8" s="7">
        <v>1</v>
      </c>
      <c r="B8" s="7">
        <v>1</v>
      </c>
      <c r="C8" s="39" t="s">
        <v>6</v>
      </c>
      <c r="D8" s="11">
        <v>6</v>
      </c>
      <c r="E8" s="11">
        <v>6</v>
      </c>
      <c r="F8" s="11">
        <v>6</v>
      </c>
      <c r="G8" s="11">
        <v>2</v>
      </c>
      <c r="H8" s="11">
        <v>2</v>
      </c>
      <c r="I8" s="11">
        <v>6</v>
      </c>
      <c r="J8" s="11">
        <v>6</v>
      </c>
      <c r="K8" s="11">
        <v>2</v>
      </c>
      <c r="L8" s="11">
        <v>0</v>
      </c>
      <c r="M8" s="11">
        <v>0</v>
      </c>
      <c r="N8" s="11">
        <v>6</v>
      </c>
      <c r="O8" s="11">
        <v>6</v>
      </c>
      <c r="P8" s="11">
        <v>6</v>
      </c>
      <c r="Q8" s="11">
        <v>2</v>
      </c>
      <c r="R8" s="11">
        <v>6</v>
      </c>
      <c r="S8" s="11">
        <v>2</v>
      </c>
      <c r="T8" s="11">
        <v>4</v>
      </c>
      <c r="U8" s="11">
        <v>6</v>
      </c>
      <c r="V8" s="11">
        <v>6</v>
      </c>
      <c r="W8" s="11">
        <v>2</v>
      </c>
      <c r="X8" s="11">
        <v>6</v>
      </c>
      <c r="Y8" s="11">
        <v>2</v>
      </c>
      <c r="Z8" s="11">
        <v>6</v>
      </c>
      <c r="AA8" s="11">
        <v>0</v>
      </c>
      <c r="AB8" s="11">
        <v>6</v>
      </c>
      <c r="AC8" s="11">
        <v>6</v>
      </c>
      <c r="AD8" s="11">
        <v>2</v>
      </c>
      <c r="AE8" s="11">
        <v>2</v>
      </c>
      <c r="AF8" s="11"/>
      <c r="AG8" s="18">
        <f>SUM(D8:AF8)</f>
        <v>112</v>
      </c>
      <c r="AH8" s="8">
        <f>COUNTIF(D8:AF8,6)+COUNTIF(D8:AF8,5.5)+COUNTIF(D8:AF8,5)</f>
        <v>15</v>
      </c>
      <c r="AI8" s="8">
        <f>COUNTIF(D8:AF8,4)+COUNTIF(D8:AF8,3.5)</f>
        <v>1</v>
      </c>
      <c r="AJ8" s="8">
        <f>COUNTIF(D8:AF8,2)+COUNTIF(D8:AF8,1.5)+COUNTIF(D8:AF8,3)</f>
        <v>9</v>
      </c>
      <c r="AK8" s="8">
        <f>AL$7-COUNTIF(D8:AF8,0)</f>
        <v>25</v>
      </c>
      <c r="AL8" s="25">
        <f>COUNTIF(D8:AF8,0.5)</f>
        <v>0</v>
      </c>
      <c r="AM8" s="20">
        <f aca="true" t="shared" si="0" ref="AM8:AM23">+AJ8/(AH8+AI8+AJ8)</f>
        <v>0.36</v>
      </c>
    </row>
    <row r="9" spans="1:39" ht="15.75">
      <c r="A9" s="7">
        <v>2</v>
      </c>
      <c r="B9" s="7">
        <v>2</v>
      </c>
      <c r="C9" s="9" t="s">
        <v>43</v>
      </c>
      <c r="D9" s="11">
        <v>2</v>
      </c>
      <c r="E9" s="11">
        <v>6</v>
      </c>
      <c r="F9" s="11">
        <v>6</v>
      </c>
      <c r="G9" s="11">
        <v>2</v>
      </c>
      <c r="H9" s="11">
        <v>6</v>
      </c>
      <c r="I9" s="11">
        <v>2</v>
      </c>
      <c r="J9" s="11">
        <v>6</v>
      </c>
      <c r="K9" s="11">
        <v>2</v>
      </c>
      <c r="L9" s="11">
        <v>6</v>
      </c>
      <c r="M9" s="11">
        <v>0.5</v>
      </c>
      <c r="N9" s="11">
        <v>6</v>
      </c>
      <c r="O9" s="11">
        <v>6</v>
      </c>
      <c r="P9" s="11">
        <v>6</v>
      </c>
      <c r="Q9" s="11">
        <v>6</v>
      </c>
      <c r="R9" s="11">
        <v>2</v>
      </c>
      <c r="S9" s="11">
        <v>6</v>
      </c>
      <c r="T9" s="11">
        <v>4</v>
      </c>
      <c r="U9" s="11">
        <v>2</v>
      </c>
      <c r="V9" s="11">
        <v>2</v>
      </c>
      <c r="W9" s="11">
        <v>6</v>
      </c>
      <c r="X9" s="11">
        <v>2</v>
      </c>
      <c r="Y9" s="11">
        <v>0.5</v>
      </c>
      <c r="Z9" s="11">
        <v>0.5</v>
      </c>
      <c r="AA9" s="11">
        <v>2</v>
      </c>
      <c r="AB9" s="11">
        <v>6</v>
      </c>
      <c r="AC9" s="11">
        <v>2</v>
      </c>
      <c r="AD9" s="11">
        <v>6</v>
      </c>
      <c r="AE9" s="11">
        <v>6</v>
      </c>
      <c r="AF9" s="11"/>
      <c r="AG9" s="18">
        <f>SUM(D9:AF9)</f>
        <v>109.5</v>
      </c>
      <c r="AH9" s="8">
        <f>COUNTIF(D9:AF9,6)+COUNTIF(D9:AF9,5.5)+COUNTIF(D9:AF9,5)</f>
        <v>14</v>
      </c>
      <c r="AI9" s="8">
        <f>COUNTIF(D9:AF9,4)+COUNTIF(D9:AF9,3.5)</f>
        <v>1</v>
      </c>
      <c r="AJ9" s="8">
        <f>COUNTIF(D9:AF9,2)+COUNTIF(D9:AF9,1.5)+COUNTIF(D9:AF9,3)</f>
        <v>10</v>
      </c>
      <c r="AK9" s="8">
        <f>AL$7-COUNTIF(D9:AF9,0)</f>
        <v>28</v>
      </c>
      <c r="AL9" s="25">
        <f aca="true" t="shared" si="1" ref="AL9:AL54">COUNTIF(D9:AF9,0.5)</f>
        <v>3</v>
      </c>
      <c r="AM9" s="20">
        <f t="shared" si="0"/>
        <v>0.4</v>
      </c>
    </row>
    <row r="10" spans="1:39" ht="15.75">
      <c r="A10" s="7">
        <v>4</v>
      </c>
      <c r="B10" s="7">
        <v>3</v>
      </c>
      <c r="C10" s="9" t="s">
        <v>18</v>
      </c>
      <c r="D10" s="11">
        <v>2</v>
      </c>
      <c r="E10" s="11">
        <v>2</v>
      </c>
      <c r="F10" s="11">
        <v>6</v>
      </c>
      <c r="G10" s="11">
        <v>6</v>
      </c>
      <c r="H10" s="11">
        <v>0.5</v>
      </c>
      <c r="I10" s="11">
        <v>2</v>
      </c>
      <c r="J10" s="11">
        <v>6</v>
      </c>
      <c r="K10" s="11">
        <v>6</v>
      </c>
      <c r="L10" s="11">
        <v>2</v>
      </c>
      <c r="M10" s="11">
        <v>0.5</v>
      </c>
      <c r="N10" s="11">
        <v>2</v>
      </c>
      <c r="O10" s="11">
        <v>2</v>
      </c>
      <c r="P10" s="11">
        <v>6</v>
      </c>
      <c r="Q10" s="11">
        <v>6</v>
      </c>
      <c r="R10" s="11">
        <v>6</v>
      </c>
      <c r="S10" s="11">
        <v>2</v>
      </c>
      <c r="T10" s="11">
        <v>4</v>
      </c>
      <c r="U10" s="11">
        <v>2</v>
      </c>
      <c r="V10" s="11">
        <v>6</v>
      </c>
      <c r="W10" s="11">
        <v>2</v>
      </c>
      <c r="X10" s="11">
        <v>6</v>
      </c>
      <c r="Y10" s="11">
        <v>6</v>
      </c>
      <c r="Z10" s="11">
        <v>2</v>
      </c>
      <c r="AA10" s="11">
        <v>6</v>
      </c>
      <c r="AB10" s="11">
        <v>2</v>
      </c>
      <c r="AC10" s="11">
        <v>0.5</v>
      </c>
      <c r="AD10" s="11">
        <v>2</v>
      </c>
      <c r="AE10" s="11">
        <v>6</v>
      </c>
      <c r="AF10" s="11"/>
      <c r="AG10" s="18">
        <f>SUM(D10:AF10)</f>
        <v>101.5</v>
      </c>
      <c r="AH10" s="8">
        <f>COUNTIF(D10:AF10,6)+COUNTIF(D10:AF10,5.5)+COUNTIF(D10:AF10,5)</f>
        <v>12</v>
      </c>
      <c r="AI10" s="8">
        <f>COUNTIF(D10:AF10,4)+COUNTIF(D10:AF10,3.5)</f>
        <v>1</v>
      </c>
      <c r="AJ10" s="8">
        <f>COUNTIF(D10:AF10,2)+COUNTIF(D10:AF10,1.5)+COUNTIF(D10:AF10,3)</f>
        <v>12</v>
      </c>
      <c r="AK10" s="8">
        <f>AL$7-COUNTIF(D10:AF10,0)</f>
        <v>28</v>
      </c>
      <c r="AL10" s="25">
        <f t="shared" si="1"/>
        <v>3</v>
      </c>
      <c r="AM10" s="20">
        <f t="shared" si="0"/>
        <v>0.48</v>
      </c>
    </row>
    <row r="11" spans="1:39" ht="15.75">
      <c r="A11" s="7">
        <v>3</v>
      </c>
      <c r="B11" s="7">
        <v>4</v>
      </c>
      <c r="C11" s="9" t="s">
        <v>26</v>
      </c>
      <c r="D11" s="11">
        <v>6</v>
      </c>
      <c r="E11" s="11">
        <v>2</v>
      </c>
      <c r="F11" s="11">
        <v>6</v>
      </c>
      <c r="G11" s="11">
        <v>6</v>
      </c>
      <c r="H11" s="11">
        <v>6</v>
      </c>
      <c r="I11" s="11">
        <v>6</v>
      </c>
      <c r="J11" s="11">
        <v>2</v>
      </c>
      <c r="K11" s="11">
        <v>6</v>
      </c>
      <c r="L11" s="11">
        <v>6</v>
      </c>
      <c r="M11" s="11">
        <v>0.5</v>
      </c>
      <c r="N11" s="11">
        <v>0</v>
      </c>
      <c r="O11" s="11">
        <v>2</v>
      </c>
      <c r="P11" s="11">
        <v>2</v>
      </c>
      <c r="Q11" s="11">
        <v>6</v>
      </c>
      <c r="R11" s="11">
        <v>0</v>
      </c>
      <c r="S11" s="11">
        <v>6</v>
      </c>
      <c r="T11" s="11">
        <v>0</v>
      </c>
      <c r="U11" s="11">
        <v>2</v>
      </c>
      <c r="V11" s="11">
        <v>0</v>
      </c>
      <c r="W11" s="11">
        <v>0</v>
      </c>
      <c r="X11" s="11">
        <v>6</v>
      </c>
      <c r="Y11" s="11">
        <v>6</v>
      </c>
      <c r="Z11" s="11">
        <v>2</v>
      </c>
      <c r="AA11" s="11">
        <v>6</v>
      </c>
      <c r="AB11" s="11">
        <v>2</v>
      </c>
      <c r="AC11" s="11">
        <v>6</v>
      </c>
      <c r="AD11" s="11">
        <v>6</v>
      </c>
      <c r="AE11" s="11">
        <v>2</v>
      </c>
      <c r="AF11" s="11"/>
      <c r="AG11" s="18">
        <f>SUM(D11:AF11)</f>
        <v>100.5</v>
      </c>
      <c r="AH11" s="8">
        <f>COUNTIF(D11:AF11,6)+COUNTIF(D11:AF11,5.5)+COUNTIF(D11:AF11,5)</f>
        <v>14</v>
      </c>
      <c r="AI11" s="8">
        <f>COUNTIF(D11:AF11,4)+COUNTIF(D11:AF11,3.5)</f>
        <v>0</v>
      </c>
      <c r="AJ11" s="8">
        <f>COUNTIF(D11:AF11,2)+COUNTIF(D11:AF11,1.5)+COUNTIF(D11:AF11,3)</f>
        <v>8</v>
      </c>
      <c r="AK11" s="8">
        <f>AL$7-COUNTIF(D11:AF11,0)</f>
        <v>23</v>
      </c>
      <c r="AL11" s="25">
        <f t="shared" si="1"/>
        <v>1</v>
      </c>
      <c r="AM11" s="20">
        <f t="shared" si="0"/>
        <v>0.36363636363636365</v>
      </c>
    </row>
    <row r="12" spans="1:39" ht="15.75">
      <c r="A12" s="7">
        <v>5</v>
      </c>
      <c r="B12" s="7">
        <v>5</v>
      </c>
      <c r="C12" s="9" t="s">
        <v>2</v>
      </c>
      <c r="D12" s="11">
        <v>6</v>
      </c>
      <c r="E12" s="11">
        <v>6</v>
      </c>
      <c r="F12" s="11">
        <v>2</v>
      </c>
      <c r="G12" s="11">
        <v>6</v>
      </c>
      <c r="H12" s="11">
        <v>6</v>
      </c>
      <c r="I12" s="11">
        <v>2</v>
      </c>
      <c r="J12" s="11">
        <v>2</v>
      </c>
      <c r="K12" s="11">
        <v>6</v>
      </c>
      <c r="L12" s="11">
        <v>2</v>
      </c>
      <c r="M12" s="11">
        <v>0.5</v>
      </c>
      <c r="N12" s="11">
        <v>2</v>
      </c>
      <c r="O12" s="11">
        <v>2</v>
      </c>
      <c r="P12" s="11">
        <v>2</v>
      </c>
      <c r="Q12" s="11">
        <v>6</v>
      </c>
      <c r="R12" s="11">
        <v>2</v>
      </c>
      <c r="S12" s="11">
        <v>6</v>
      </c>
      <c r="T12" s="11">
        <v>4</v>
      </c>
      <c r="U12" s="11">
        <v>2</v>
      </c>
      <c r="V12" s="11">
        <v>2</v>
      </c>
      <c r="W12" s="11">
        <v>6</v>
      </c>
      <c r="X12" s="11">
        <v>2</v>
      </c>
      <c r="Y12" s="11">
        <v>6</v>
      </c>
      <c r="Z12" s="11">
        <v>2</v>
      </c>
      <c r="AA12" s="11">
        <v>2</v>
      </c>
      <c r="AB12" s="11">
        <v>2</v>
      </c>
      <c r="AC12" s="11">
        <v>2</v>
      </c>
      <c r="AD12" s="11">
        <v>6</v>
      </c>
      <c r="AE12" s="11">
        <v>0</v>
      </c>
      <c r="AF12" s="11"/>
      <c r="AG12" s="18">
        <f>SUM(D12:AE12)</f>
        <v>94.5</v>
      </c>
      <c r="AH12" s="8">
        <f>COUNTIF(D12:AF12,6)+COUNTIF(D12:AF12,5.5)+COUNTIF(D12:AF12,5)</f>
        <v>10</v>
      </c>
      <c r="AI12" s="8">
        <f>COUNTIF(D12:AF12,4)+COUNTIF(D12:AF12,3.5)</f>
        <v>1</v>
      </c>
      <c r="AJ12" s="8">
        <f>COUNTIF(D12:AF12,2)+COUNTIF(D12:AF12,1.5)+COUNTIF(D12:AF12,3)</f>
        <v>15</v>
      </c>
      <c r="AK12" s="8">
        <f>AL$7-COUNTIF(D12:AF12,0)</f>
        <v>27</v>
      </c>
      <c r="AL12" s="25">
        <f t="shared" si="1"/>
        <v>1</v>
      </c>
      <c r="AM12" s="20">
        <f t="shared" si="0"/>
        <v>0.5769230769230769</v>
      </c>
    </row>
    <row r="13" spans="1:39" ht="15.75">
      <c r="A13" s="7">
        <v>6</v>
      </c>
      <c r="B13" s="7">
        <v>6</v>
      </c>
      <c r="C13" s="9" t="s">
        <v>29</v>
      </c>
      <c r="D13" s="11">
        <v>2</v>
      </c>
      <c r="E13" s="11">
        <v>2</v>
      </c>
      <c r="F13" s="11">
        <v>2</v>
      </c>
      <c r="G13" s="11">
        <v>6</v>
      </c>
      <c r="H13" s="11">
        <v>2</v>
      </c>
      <c r="I13" s="11">
        <v>2</v>
      </c>
      <c r="J13" s="11">
        <v>0</v>
      </c>
      <c r="K13" s="11">
        <v>2</v>
      </c>
      <c r="L13" s="11">
        <v>2</v>
      </c>
      <c r="M13" s="11">
        <v>0.5</v>
      </c>
      <c r="N13" s="11">
        <v>6</v>
      </c>
      <c r="O13" s="11">
        <v>6</v>
      </c>
      <c r="P13" s="11">
        <v>6</v>
      </c>
      <c r="Q13" s="11">
        <v>2</v>
      </c>
      <c r="R13" s="11">
        <v>2</v>
      </c>
      <c r="S13" s="11">
        <v>2</v>
      </c>
      <c r="T13" s="11">
        <v>4</v>
      </c>
      <c r="U13" s="11">
        <v>6</v>
      </c>
      <c r="V13" s="11">
        <v>6</v>
      </c>
      <c r="W13" s="11">
        <v>6</v>
      </c>
      <c r="X13" s="11">
        <v>2</v>
      </c>
      <c r="Y13" s="11">
        <v>2</v>
      </c>
      <c r="Z13" s="11">
        <v>2</v>
      </c>
      <c r="AA13" s="11">
        <v>6</v>
      </c>
      <c r="AB13" s="11">
        <v>6</v>
      </c>
      <c r="AC13" s="11">
        <v>0</v>
      </c>
      <c r="AD13" s="11">
        <v>6</v>
      </c>
      <c r="AE13" s="11">
        <v>2</v>
      </c>
      <c r="AF13" s="11"/>
      <c r="AG13" s="18">
        <f>SUM(D13:AE13)</f>
        <v>92.5</v>
      </c>
      <c r="AH13" s="8">
        <f>COUNTIF(D13:AF13,6)+COUNTIF(D13:AF13,5.5)+COUNTIF(D13:AF13,5)</f>
        <v>10</v>
      </c>
      <c r="AI13" s="8">
        <f>COUNTIF(D13:AF13,4)+COUNTIF(D13:AF13,3.5)</f>
        <v>1</v>
      </c>
      <c r="AJ13" s="8">
        <f>COUNTIF(D13:AF13,2)+COUNTIF(D13:AF13,1.5)+COUNTIF(D13:AF13,3)</f>
        <v>14</v>
      </c>
      <c r="AK13" s="8">
        <f>AL$7-COUNTIF(D13:AF13,0)</f>
        <v>26</v>
      </c>
      <c r="AL13" s="25">
        <f t="shared" si="1"/>
        <v>1</v>
      </c>
      <c r="AM13" s="20">
        <f t="shared" si="0"/>
        <v>0.56</v>
      </c>
    </row>
    <row r="14" spans="1:39" ht="15.75">
      <c r="A14" s="7">
        <v>7</v>
      </c>
      <c r="B14" s="7">
        <v>7</v>
      </c>
      <c r="C14" s="9" t="s">
        <v>7</v>
      </c>
      <c r="D14" s="11">
        <v>2</v>
      </c>
      <c r="E14" s="11">
        <v>2</v>
      </c>
      <c r="F14" s="11">
        <v>2</v>
      </c>
      <c r="G14" s="11">
        <v>6</v>
      </c>
      <c r="H14" s="11">
        <v>6</v>
      </c>
      <c r="I14" s="11">
        <v>6</v>
      </c>
      <c r="J14" s="11">
        <v>0</v>
      </c>
      <c r="K14" s="11">
        <v>6</v>
      </c>
      <c r="L14" s="11">
        <v>6</v>
      </c>
      <c r="M14" s="11">
        <v>0.5</v>
      </c>
      <c r="N14" s="11">
        <v>6</v>
      </c>
      <c r="O14" s="11">
        <v>2</v>
      </c>
      <c r="P14" s="11">
        <v>2</v>
      </c>
      <c r="Q14" s="11">
        <v>2</v>
      </c>
      <c r="R14" s="11">
        <v>2</v>
      </c>
      <c r="S14" s="11">
        <v>2</v>
      </c>
      <c r="T14" s="11">
        <v>4</v>
      </c>
      <c r="U14" s="11">
        <v>6</v>
      </c>
      <c r="V14" s="11">
        <v>2</v>
      </c>
      <c r="W14" s="11">
        <v>2</v>
      </c>
      <c r="X14" s="11">
        <v>0</v>
      </c>
      <c r="Y14" s="11">
        <v>6</v>
      </c>
      <c r="Z14" s="11">
        <v>6</v>
      </c>
      <c r="AA14" s="11">
        <v>2</v>
      </c>
      <c r="AB14" s="11">
        <v>2</v>
      </c>
      <c r="AC14" s="11">
        <v>0</v>
      </c>
      <c r="AD14" s="11">
        <v>2</v>
      </c>
      <c r="AE14" s="11">
        <v>6</v>
      </c>
      <c r="AF14" s="11"/>
      <c r="AG14" s="18">
        <f>SUM(D14:AE14)</f>
        <v>90.5</v>
      </c>
      <c r="AH14" s="8">
        <f>COUNTIF(D14:AF14,6)+COUNTIF(D14:AF14,5.5)+COUNTIF(D14:AF14,5)</f>
        <v>10</v>
      </c>
      <c r="AI14" s="8">
        <f>COUNTIF(D14:AF14,4)+COUNTIF(D14:AF14,3.5)</f>
        <v>1</v>
      </c>
      <c r="AJ14" s="8">
        <f>COUNTIF(D14:AF14,2)+COUNTIF(D14:AF14,1.5)+COUNTIF(D14:AF14,3)</f>
        <v>13</v>
      </c>
      <c r="AK14" s="8">
        <f>AL$7-COUNTIF(D14:AF14,0)</f>
        <v>25</v>
      </c>
      <c r="AL14" s="25">
        <f t="shared" si="1"/>
        <v>1</v>
      </c>
      <c r="AM14" s="20">
        <f t="shared" si="0"/>
        <v>0.5416666666666666</v>
      </c>
    </row>
    <row r="15" spans="1:39" ht="15.75">
      <c r="A15" s="7">
        <v>8</v>
      </c>
      <c r="B15" s="7">
        <v>8</v>
      </c>
      <c r="C15" s="9" t="s">
        <v>25</v>
      </c>
      <c r="D15" s="11">
        <v>2</v>
      </c>
      <c r="E15" s="11">
        <v>2</v>
      </c>
      <c r="F15" s="11">
        <v>2</v>
      </c>
      <c r="G15" s="11">
        <v>6</v>
      </c>
      <c r="H15" s="11">
        <v>0</v>
      </c>
      <c r="I15" s="11">
        <v>6</v>
      </c>
      <c r="J15" s="11">
        <v>2</v>
      </c>
      <c r="K15" s="11">
        <v>2</v>
      </c>
      <c r="L15" s="11">
        <v>4</v>
      </c>
      <c r="M15" s="11">
        <v>0.5</v>
      </c>
      <c r="N15" s="11">
        <v>6</v>
      </c>
      <c r="O15" s="11">
        <v>6</v>
      </c>
      <c r="P15" s="11">
        <v>0</v>
      </c>
      <c r="Q15" s="11">
        <v>6</v>
      </c>
      <c r="R15" s="11">
        <v>0</v>
      </c>
      <c r="S15" s="11">
        <v>6</v>
      </c>
      <c r="T15" s="11">
        <v>4</v>
      </c>
      <c r="U15" s="11">
        <v>0</v>
      </c>
      <c r="V15" s="11">
        <v>0</v>
      </c>
      <c r="W15" s="11">
        <v>0.5</v>
      </c>
      <c r="X15" s="11">
        <v>0</v>
      </c>
      <c r="Y15" s="11">
        <v>0</v>
      </c>
      <c r="Z15" s="11">
        <v>2</v>
      </c>
      <c r="AA15" s="11">
        <v>6</v>
      </c>
      <c r="AB15" s="11">
        <v>6</v>
      </c>
      <c r="AC15" s="11">
        <v>6</v>
      </c>
      <c r="AD15" s="11">
        <v>6</v>
      </c>
      <c r="AE15" s="11">
        <v>2</v>
      </c>
      <c r="AF15" s="11"/>
      <c r="AG15" s="18">
        <f>SUM(D15:AE15)</f>
        <v>83</v>
      </c>
      <c r="AH15" s="8">
        <f>COUNTIF(D15:AF15,6)+COUNTIF(D15:AF15,5.5)+COUNTIF(D15:AF15,5)</f>
        <v>10</v>
      </c>
      <c r="AI15" s="8">
        <f>COUNTIF(D15:AF15,4)+COUNTIF(D15:AF15,3.5)</f>
        <v>2</v>
      </c>
      <c r="AJ15" s="8">
        <f>COUNTIF(D15:AF15,2)+COUNTIF(D15:AF15,1.5)+COUNTIF(D15:AF15,3)</f>
        <v>7</v>
      </c>
      <c r="AK15" s="8">
        <f>AL$7-COUNTIF(D15:AF15,0)</f>
        <v>21</v>
      </c>
      <c r="AL15" s="25">
        <f t="shared" si="1"/>
        <v>2</v>
      </c>
      <c r="AM15" s="20">
        <f t="shared" si="0"/>
        <v>0.3684210526315789</v>
      </c>
    </row>
    <row r="16" spans="1:39" ht="15.75">
      <c r="A16" s="7">
        <v>9</v>
      </c>
      <c r="B16" s="7">
        <v>9</v>
      </c>
      <c r="C16" s="9" t="s">
        <v>3</v>
      </c>
      <c r="D16" s="11">
        <v>2</v>
      </c>
      <c r="E16" s="11">
        <v>6</v>
      </c>
      <c r="F16" s="11">
        <v>0.5</v>
      </c>
      <c r="G16" s="11">
        <v>2</v>
      </c>
      <c r="H16" s="11">
        <v>2</v>
      </c>
      <c r="I16" s="11">
        <v>6</v>
      </c>
      <c r="J16" s="11">
        <v>2</v>
      </c>
      <c r="K16" s="11">
        <v>6</v>
      </c>
      <c r="L16" s="11">
        <v>6</v>
      </c>
      <c r="M16" s="11">
        <v>0.5</v>
      </c>
      <c r="N16" s="11">
        <v>2</v>
      </c>
      <c r="O16" s="11">
        <v>6</v>
      </c>
      <c r="P16" s="11">
        <v>2</v>
      </c>
      <c r="Q16" s="11">
        <v>2</v>
      </c>
      <c r="R16" s="11">
        <v>0</v>
      </c>
      <c r="S16" s="11">
        <v>2</v>
      </c>
      <c r="T16" s="11">
        <v>4</v>
      </c>
      <c r="U16" s="11">
        <v>2</v>
      </c>
      <c r="V16" s="11">
        <v>0</v>
      </c>
      <c r="W16" s="11">
        <v>2</v>
      </c>
      <c r="X16" s="11">
        <v>2</v>
      </c>
      <c r="Y16" s="11">
        <v>6</v>
      </c>
      <c r="Z16" s="11">
        <v>6</v>
      </c>
      <c r="AA16" s="11">
        <v>2</v>
      </c>
      <c r="AB16" s="11">
        <v>2</v>
      </c>
      <c r="AC16" s="11">
        <v>0.5</v>
      </c>
      <c r="AD16" s="11">
        <v>0.5</v>
      </c>
      <c r="AE16" s="11">
        <v>6</v>
      </c>
      <c r="AF16" s="11"/>
      <c r="AG16" s="18">
        <f>SUM(D16:AE16)</f>
        <v>80</v>
      </c>
      <c r="AH16" s="8">
        <f>COUNTIF(D16:AF16,6)+COUNTIF(D16:AF16,5.5)+COUNTIF(D16:AF16,5)</f>
        <v>8</v>
      </c>
      <c r="AI16" s="8">
        <f>COUNTIF(D16:AF16,4)+COUNTIF(D16:AF16,3.5)</f>
        <v>1</v>
      </c>
      <c r="AJ16" s="8">
        <f>COUNTIF(D16:AF16,2)+COUNTIF(D16:AF16,1.5)+COUNTIF(D16:AF16,3)</f>
        <v>13</v>
      </c>
      <c r="AK16" s="8">
        <f>AL$7-COUNTIF(D16:AF16,0)</f>
        <v>26</v>
      </c>
      <c r="AL16" s="25">
        <f t="shared" si="1"/>
        <v>4</v>
      </c>
      <c r="AM16" s="20">
        <f t="shared" si="0"/>
        <v>0.5909090909090909</v>
      </c>
    </row>
    <row r="17" spans="1:40" ht="15.75">
      <c r="A17" s="7">
        <v>12</v>
      </c>
      <c r="B17" s="7">
        <v>10</v>
      </c>
      <c r="C17" s="9" t="s">
        <v>50</v>
      </c>
      <c r="D17" s="11">
        <v>0</v>
      </c>
      <c r="E17" s="11">
        <v>2</v>
      </c>
      <c r="F17" s="11">
        <v>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0.5</v>
      </c>
      <c r="N17" s="11">
        <v>2</v>
      </c>
      <c r="O17" s="11">
        <v>2</v>
      </c>
      <c r="P17" s="11">
        <v>0</v>
      </c>
      <c r="Q17" s="11">
        <v>6</v>
      </c>
      <c r="R17" s="11">
        <v>6</v>
      </c>
      <c r="S17" s="11">
        <v>6</v>
      </c>
      <c r="T17" s="11">
        <v>0</v>
      </c>
      <c r="U17" s="11">
        <v>6</v>
      </c>
      <c r="V17" s="11">
        <v>2</v>
      </c>
      <c r="W17" s="11">
        <v>6</v>
      </c>
      <c r="X17" s="11">
        <v>6</v>
      </c>
      <c r="Y17" s="11">
        <v>2</v>
      </c>
      <c r="Z17" s="11">
        <v>6</v>
      </c>
      <c r="AA17" s="11">
        <v>0</v>
      </c>
      <c r="AB17" s="11">
        <v>6</v>
      </c>
      <c r="AC17" s="11">
        <v>2</v>
      </c>
      <c r="AD17" s="11">
        <v>2</v>
      </c>
      <c r="AE17" s="11">
        <v>6</v>
      </c>
      <c r="AF17" s="11"/>
      <c r="AG17" s="18">
        <f>SUM(D17:AE17)</f>
        <v>70.5</v>
      </c>
      <c r="AH17" s="8">
        <f>COUNTIF(D17:AF17,6)+COUNTIF(D17:AF17,5.5)+COUNTIF(D17:AF17,5)</f>
        <v>9</v>
      </c>
      <c r="AI17" s="8">
        <f>COUNTIF(D17:AF17,4)+COUNTIF(D17:AF17,3.5)</f>
        <v>0</v>
      </c>
      <c r="AJ17" s="8">
        <f>COUNTIF(D17:AF17,2)+COUNTIF(D17:AF17,1.5)+COUNTIF(D17:AF17,3)</f>
        <v>8</v>
      </c>
      <c r="AK17" s="8">
        <f>AL$7-COUNTIF(D17:AF17,0)</f>
        <v>18</v>
      </c>
      <c r="AL17" s="25">
        <f t="shared" si="1"/>
        <v>1</v>
      </c>
      <c r="AM17" s="20">
        <f t="shared" si="0"/>
        <v>0.47058823529411764</v>
      </c>
      <c r="AN17" s="38"/>
    </row>
    <row r="18" spans="1:39" ht="15.75">
      <c r="A18" s="7">
        <v>10</v>
      </c>
      <c r="B18" s="7">
        <v>11</v>
      </c>
      <c r="C18" s="9" t="s">
        <v>44</v>
      </c>
      <c r="D18" s="11">
        <v>2</v>
      </c>
      <c r="E18" s="11">
        <v>2</v>
      </c>
      <c r="F18" s="11">
        <v>2</v>
      </c>
      <c r="G18" s="11">
        <v>2</v>
      </c>
      <c r="H18" s="11">
        <v>0.5</v>
      </c>
      <c r="I18" s="11">
        <v>6</v>
      </c>
      <c r="J18" s="11">
        <v>6</v>
      </c>
      <c r="K18" s="11">
        <v>2</v>
      </c>
      <c r="L18" s="11">
        <v>6</v>
      </c>
      <c r="M18" s="11">
        <v>0.5</v>
      </c>
      <c r="N18" s="11">
        <v>2</v>
      </c>
      <c r="O18" s="11">
        <v>2</v>
      </c>
      <c r="P18" s="11">
        <v>2</v>
      </c>
      <c r="Q18" s="11">
        <v>2</v>
      </c>
      <c r="R18" s="11">
        <v>6</v>
      </c>
      <c r="S18" s="11">
        <v>2</v>
      </c>
      <c r="T18" s="11">
        <v>0.5</v>
      </c>
      <c r="U18" s="11">
        <v>6</v>
      </c>
      <c r="V18" s="11">
        <v>6</v>
      </c>
      <c r="W18" s="11">
        <v>0</v>
      </c>
      <c r="X18" s="11">
        <v>0.5</v>
      </c>
      <c r="Y18" s="11">
        <v>2</v>
      </c>
      <c r="Z18" s="11">
        <v>0</v>
      </c>
      <c r="AA18" s="11">
        <v>0</v>
      </c>
      <c r="AB18" s="11">
        <v>2</v>
      </c>
      <c r="AC18" s="11">
        <v>0</v>
      </c>
      <c r="AD18" s="11">
        <v>6</v>
      </c>
      <c r="AE18" s="11">
        <v>2</v>
      </c>
      <c r="AF18" s="11"/>
      <c r="AG18" s="18">
        <f>SUM(D18:AE18)</f>
        <v>70</v>
      </c>
      <c r="AH18" s="8">
        <f>COUNTIF(D18:AF18,6)+COUNTIF(D18:AF18,5.5)+COUNTIF(D18:AF18,5)</f>
        <v>7</v>
      </c>
      <c r="AI18" s="8">
        <f>COUNTIF(D18:AF18,4)+COUNTIF(D18:AF18,3.5)</f>
        <v>0</v>
      </c>
      <c r="AJ18" s="8">
        <f>COUNTIF(D18:AF18,2)+COUNTIF(D18:AF18,1.5)+COUNTIF(D18:AF18,3)</f>
        <v>13</v>
      </c>
      <c r="AK18" s="8">
        <f>AL$7-COUNTIF(D18:AF18,0)</f>
        <v>24</v>
      </c>
      <c r="AL18" s="25">
        <f t="shared" si="1"/>
        <v>4</v>
      </c>
      <c r="AM18" s="20">
        <f t="shared" si="0"/>
        <v>0.65</v>
      </c>
    </row>
    <row r="19" spans="1:39" ht="15.75">
      <c r="A19" s="7">
        <v>11</v>
      </c>
      <c r="B19" s="7">
        <v>12</v>
      </c>
      <c r="C19" s="9" t="s">
        <v>30</v>
      </c>
      <c r="D19" s="11">
        <v>0.5</v>
      </c>
      <c r="E19" s="11">
        <v>0</v>
      </c>
      <c r="F19" s="11">
        <v>0</v>
      </c>
      <c r="G19" s="11">
        <v>0</v>
      </c>
      <c r="H19" s="11">
        <v>0.5</v>
      </c>
      <c r="I19" s="11">
        <v>2</v>
      </c>
      <c r="J19" s="11">
        <v>6</v>
      </c>
      <c r="K19" s="11">
        <v>2</v>
      </c>
      <c r="L19" s="11">
        <v>4</v>
      </c>
      <c r="M19" s="11">
        <v>0.5</v>
      </c>
      <c r="N19" s="11">
        <v>0</v>
      </c>
      <c r="O19" s="11">
        <v>6</v>
      </c>
      <c r="P19" s="11">
        <v>0.5</v>
      </c>
      <c r="Q19" s="11">
        <v>6</v>
      </c>
      <c r="R19" s="11">
        <v>6</v>
      </c>
      <c r="S19" s="11">
        <v>6</v>
      </c>
      <c r="T19" s="11">
        <v>4</v>
      </c>
      <c r="U19" s="11">
        <v>6</v>
      </c>
      <c r="V19" s="11">
        <v>6</v>
      </c>
      <c r="W19" s="11">
        <v>0</v>
      </c>
      <c r="X19" s="11">
        <v>0</v>
      </c>
      <c r="Y19" s="11">
        <v>0.5</v>
      </c>
      <c r="Z19" s="11">
        <v>0</v>
      </c>
      <c r="AA19" s="11">
        <v>2</v>
      </c>
      <c r="AB19" s="11">
        <v>0</v>
      </c>
      <c r="AC19" s="11">
        <v>6</v>
      </c>
      <c r="AD19" s="11">
        <v>0</v>
      </c>
      <c r="AE19" s="11">
        <v>0</v>
      </c>
      <c r="AF19" s="11"/>
      <c r="AG19" s="18">
        <f>SUM(D19:AE19)</f>
        <v>64.5</v>
      </c>
      <c r="AH19" s="8">
        <f>COUNTIF(D19:AF19,6)+COUNTIF(D19:AF19,5.5)+COUNTIF(D19:AF19,5)</f>
        <v>8</v>
      </c>
      <c r="AI19" s="8">
        <f>COUNTIF(D19:AF19,4)+COUNTIF(D19:AF19,3.5)</f>
        <v>2</v>
      </c>
      <c r="AJ19" s="8">
        <f>COUNTIF(D19:AF19,2)+COUNTIF(D19:AF19,1.5)+COUNTIF(D19:AF19,3)</f>
        <v>3</v>
      </c>
      <c r="AK19" s="8">
        <f>AL$7-COUNTIF(D19:AF19,0)</f>
        <v>18</v>
      </c>
      <c r="AL19" s="25">
        <f t="shared" si="1"/>
        <v>5</v>
      </c>
      <c r="AM19" s="20">
        <f t="shared" si="0"/>
        <v>0.23076923076923078</v>
      </c>
    </row>
    <row r="20" spans="1:39" ht="15.75">
      <c r="A20" s="7">
        <v>13</v>
      </c>
      <c r="B20" s="7">
        <v>13</v>
      </c>
      <c r="C20" s="9" t="s">
        <v>23</v>
      </c>
      <c r="D20" s="11">
        <v>6</v>
      </c>
      <c r="E20" s="11">
        <v>6</v>
      </c>
      <c r="F20" s="11">
        <v>0</v>
      </c>
      <c r="G20" s="11">
        <v>0</v>
      </c>
      <c r="H20" s="11">
        <v>0</v>
      </c>
      <c r="I20" s="11">
        <v>2</v>
      </c>
      <c r="J20" s="11">
        <v>2</v>
      </c>
      <c r="K20" s="11">
        <v>2</v>
      </c>
      <c r="L20" s="11">
        <v>6</v>
      </c>
      <c r="M20" s="11">
        <v>0.5</v>
      </c>
      <c r="N20" s="11">
        <v>2</v>
      </c>
      <c r="O20" s="11">
        <v>6</v>
      </c>
      <c r="P20" s="11">
        <v>6</v>
      </c>
      <c r="Q20" s="11">
        <v>2</v>
      </c>
      <c r="R20" s="11">
        <v>6</v>
      </c>
      <c r="S20" s="11">
        <v>6</v>
      </c>
      <c r="T20" s="11">
        <v>0</v>
      </c>
      <c r="U20" s="11">
        <v>0</v>
      </c>
      <c r="V20" s="11">
        <v>0</v>
      </c>
      <c r="W20" s="11">
        <v>0.5</v>
      </c>
      <c r="X20" s="11">
        <v>0.5</v>
      </c>
      <c r="Y20" s="11">
        <v>0.5</v>
      </c>
      <c r="Z20" s="11">
        <v>0</v>
      </c>
      <c r="AA20" s="11">
        <v>0.5</v>
      </c>
      <c r="AB20" s="11">
        <v>0.5</v>
      </c>
      <c r="AC20" s="11">
        <v>0.5</v>
      </c>
      <c r="AD20" s="11">
        <v>6</v>
      </c>
      <c r="AE20" s="11">
        <v>0</v>
      </c>
      <c r="AF20" s="11"/>
      <c r="AG20" s="18">
        <f>SUM(D20:AE20)</f>
        <v>61.5</v>
      </c>
      <c r="AH20" s="8">
        <f>COUNTIF(D20:AF20,6)+COUNTIF(D20:AF20,5.5)+COUNTIF(D20:AF20,5)</f>
        <v>8</v>
      </c>
      <c r="AI20" s="8">
        <f>COUNTIF(D20:AF20,4)+COUNTIF(D20:AF20,3.5)</f>
        <v>0</v>
      </c>
      <c r="AJ20" s="8">
        <f>COUNTIF(D20:AF20,2)+COUNTIF(D20:AF20,1.5)+COUNTIF(D20:AF20,3)</f>
        <v>5</v>
      </c>
      <c r="AK20" s="8">
        <f>AL$7-COUNTIF(D20:AF20,0)</f>
        <v>20</v>
      </c>
      <c r="AL20" s="25">
        <f t="shared" si="1"/>
        <v>7</v>
      </c>
      <c r="AM20" s="20">
        <f t="shared" si="0"/>
        <v>0.38461538461538464</v>
      </c>
    </row>
    <row r="21" spans="1:39" ht="15.75">
      <c r="A21" s="7">
        <v>14</v>
      </c>
      <c r="B21" s="7">
        <v>14</v>
      </c>
      <c r="C21" s="9" t="s">
        <v>60</v>
      </c>
      <c r="D21" s="11">
        <v>2</v>
      </c>
      <c r="E21" s="11">
        <v>0</v>
      </c>
      <c r="F21" s="11">
        <v>0</v>
      </c>
      <c r="G21" s="11">
        <v>6</v>
      </c>
      <c r="H21" s="11">
        <v>6</v>
      </c>
      <c r="I21" s="11">
        <v>6</v>
      </c>
      <c r="J21" s="11">
        <v>6</v>
      </c>
      <c r="K21" s="11">
        <v>2</v>
      </c>
      <c r="L21" s="11">
        <v>2</v>
      </c>
      <c r="M21" s="11">
        <v>0</v>
      </c>
      <c r="N21" s="11">
        <v>6</v>
      </c>
      <c r="O21" s="11">
        <v>2</v>
      </c>
      <c r="P21" s="11">
        <v>0</v>
      </c>
      <c r="Q21" s="11">
        <v>6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/>
      <c r="AG21" s="18">
        <f>SUM(D21:AE21)</f>
        <v>44</v>
      </c>
      <c r="AH21" s="8">
        <f>COUNTIF(D21:AF21,6)+COUNTIF(D21:AF21,5.5)+COUNTIF(D21:AF21,5)</f>
        <v>6</v>
      </c>
      <c r="AI21" s="8">
        <f>COUNTIF(D21:AF21,4)+COUNTIF(D21:AF21,3.5)</f>
        <v>0</v>
      </c>
      <c r="AJ21" s="8">
        <f>COUNTIF(D21:AF21,2)+COUNTIF(D21:AF21,1.5)+COUNTIF(D21:AF21,3)</f>
        <v>4</v>
      </c>
      <c r="AK21" s="8">
        <f>AL$7-COUNTIF(D21:AF21,0)</f>
        <v>10</v>
      </c>
      <c r="AL21" s="25">
        <f t="shared" si="1"/>
        <v>0</v>
      </c>
      <c r="AM21" s="20">
        <f t="shared" si="0"/>
        <v>0.4</v>
      </c>
    </row>
    <row r="22" spans="1:39" ht="15.75">
      <c r="A22" s="7">
        <v>15</v>
      </c>
      <c r="B22" s="7">
        <v>15</v>
      </c>
      <c r="C22" s="9" t="s">
        <v>48</v>
      </c>
      <c r="D22" s="11">
        <v>6</v>
      </c>
      <c r="E22" s="11">
        <v>0</v>
      </c>
      <c r="F22" s="11">
        <v>0</v>
      </c>
      <c r="G22" s="11">
        <v>2</v>
      </c>
      <c r="H22" s="11">
        <v>0</v>
      </c>
      <c r="I22" s="11">
        <v>2</v>
      </c>
      <c r="J22" s="11">
        <v>2</v>
      </c>
      <c r="K22" s="11">
        <v>4</v>
      </c>
      <c r="L22" s="11">
        <v>0</v>
      </c>
      <c r="M22" s="11">
        <v>0.5</v>
      </c>
      <c r="N22" s="11">
        <v>0</v>
      </c>
      <c r="O22" s="11">
        <v>0</v>
      </c>
      <c r="P22" s="11">
        <v>0</v>
      </c>
      <c r="Q22" s="11">
        <v>2</v>
      </c>
      <c r="R22" s="11">
        <v>0</v>
      </c>
      <c r="S22" s="11">
        <v>0</v>
      </c>
      <c r="T22" s="11">
        <v>4</v>
      </c>
      <c r="U22" s="11">
        <v>0</v>
      </c>
      <c r="V22" s="11">
        <v>0</v>
      </c>
      <c r="W22" s="11">
        <v>2</v>
      </c>
      <c r="X22" s="11">
        <v>2</v>
      </c>
      <c r="Y22" s="11">
        <v>2</v>
      </c>
      <c r="Z22" s="11">
        <v>2</v>
      </c>
      <c r="AA22" s="11">
        <v>2</v>
      </c>
      <c r="AB22" s="11">
        <v>2</v>
      </c>
      <c r="AC22" s="11">
        <v>0</v>
      </c>
      <c r="AD22" s="11">
        <v>2</v>
      </c>
      <c r="AE22" s="11">
        <v>2</v>
      </c>
      <c r="AF22" s="11"/>
      <c r="AG22" s="18">
        <f>SUM(D22:AE22)</f>
        <v>38.5</v>
      </c>
      <c r="AH22" s="8">
        <f>COUNTIF(D22:AF22,6)+COUNTIF(D22:AF22,5.5)+COUNTIF(D22:AF22,5)</f>
        <v>1</v>
      </c>
      <c r="AI22" s="8">
        <f>COUNTIF(D22:AF22,4)+COUNTIF(D22:AF22,3.5)</f>
        <v>2</v>
      </c>
      <c r="AJ22" s="8">
        <f>COUNTIF(D22:AF22,2)+COUNTIF(D22:AF22,1.5)+COUNTIF(D22:AF22,3)</f>
        <v>12</v>
      </c>
      <c r="AK22" s="8">
        <f>AL$7-COUNTIF(D22:AF22,0)</f>
        <v>16</v>
      </c>
      <c r="AL22" s="25">
        <f t="shared" si="1"/>
        <v>1</v>
      </c>
      <c r="AM22" s="20">
        <f t="shared" si="0"/>
        <v>0.8</v>
      </c>
    </row>
    <row r="23" spans="1:39" ht="15.75">
      <c r="A23" s="7">
        <v>16</v>
      </c>
      <c r="B23" s="7">
        <v>16</v>
      </c>
      <c r="C23" s="9" t="s">
        <v>58</v>
      </c>
      <c r="D23" s="11">
        <v>6</v>
      </c>
      <c r="E23" s="11">
        <v>6</v>
      </c>
      <c r="F23" s="11">
        <v>6</v>
      </c>
      <c r="G23" s="11">
        <v>2</v>
      </c>
      <c r="H23" s="11">
        <v>2</v>
      </c>
      <c r="I23" s="11">
        <v>0</v>
      </c>
      <c r="J23" s="11">
        <v>6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6</v>
      </c>
      <c r="Q23" s="11">
        <v>0</v>
      </c>
      <c r="R23" s="11">
        <v>2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/>
      <c r="AG23" s="18">
        <f>SUM(D23:AE23)</f>
        <v>36</v>
      </c>
      <c r="AH23" s="8">
        <f>COUNTIF(D23:AF23,6)+COUNTIF(D23:AF23,5.5)+COUNTIF(D23:AF23,5)</f>
        <v>5</v>
      </c>
      <c r="AI23" s="8">
        <f>COUNTIF(D23:AF23,4)+COUNTIF(D23:AF23,3.5)</f>
        <v>0</v>
      </c>
      <c r="AJ23" s="8">
        <f>COUNTIF(D23:AF23,2)+COUNTIF(D23:AF23,1.5)+COUNTIF(D23:AF23,3)</f>
        <v>3</v>
      </c>
      <c r="AK23" s="8">
        <f>AL$7-COUNTIF(D23:AF23,0)</f>
        <v>8</v>
      </c>
      <c r="AL23" s="25">
        <f t="shared" si="1"/>
        <v>0</v>
      </c>
      <c r="AM23" s="20">
        <f t="shared" si="0"/>
        <v>0.375</v>
      </c>
    </row>
    <row r="24" spans="1:39" ht="15.75">
      <c r="A24" s="7">
        <v>17</v>
      </c>
      <c r="B24" s="7">
        <v>17</v>
      </c>
      <c r="C24" s="9" t="s">
        <v>24</v>
      </c>
      <c r="D24" s="11">
        <v>0.5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6</v>
      </c>
      <c r="X24" s="11">
        <v>6</v>
      </c>
      <c r="Y24" s="11">
        <v>0</v>
      </c>
      <c r="Z24" s="11">
        <v>6</v>
      </c>
      <c r="AA24" s="11">
        <v>6</v>
      </c>
      <c r="AB24" s="11">
        <v>0</v>
      </c>
      <c r="AC24" s="11">
        <v>2</v>
      </c>
      <c r="AD24" s="11">
        <v>0</v>
      </c>
      <c r="AE24" s="11">
        <v>0.5</v>
      </c>
      <c r="AF24" s="11"/>
      <c r="AG24" s="18">
        <f>SUM(D24:AE24)</f>
        <v>29</v>
      </c>
      <c r="AH24" s="8">
        <f>COUNTIF(D24:AF24,6)+COUNTIF(D24:AF24,5.5)+COUNTIF(D24:AF24,5)</f>
        <v>4</v>
      </c>
      <c r="AI24" s="8">
        <f>COUNTIF(D24:AF24,4)+COUNTIF(D24:AF24,3.5)</f>
        <v>0</v>
      </c>
      <c r="AJ24" s="8">
        <f>COUNTIF(D24:AF24,2)+COUNTIF(D24:AF24,1.5)+COUNTIF(D24:AF24,3)</f>
        <v>2</v>
      </c>
      <c r="AK24" s="8">
        <f>AL$7-COUNTIF(D24:AF24,0)</f>
        <v>8</v>
      </c>
      <c r="AL24" s="25">
        <f t="shared" si="1"/>
        <v>2</v>
      </c>
      <c r="AM24" s="20"/>
    </row>
    <row r="25" spans="1:39" ht="15.75">
      <c r="A25" s="7">
        <v>19</v>
      </c>
      <c r="B25" s="7">
        <v>18</v>
      </c>
      <c r="C25" s="9" t="s">
        <v>64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6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6</v>
      </c>
      <c r="AA25" s="11">
        <v>2</v>
      </c>
      <c r="AB25" s="11">
        <v>6</v>
      </c>
      <c r="AC25" s="11">
        <v>0</v>
      </c>
      <c r="AD25" s="11">
        <v>0</v>
      </c>
      <c r="AE25" s="11">
        <v>6</v>
      </c>
      <c r="AF25" s="11"/>
      <c r="AG25" s="18">
        <f>SUM(D25:AE25)</f>
        <v>26</v>
      </c>
      <c r="AH25" s="8">
        <f>COUNTIF(D25:AF25,6)+COUNTIF(D25:AF25,5.5)+COUNTIF(D25:AF25,5)</f>
        <v>4</v>
      </c>
      <c r="AI25" s="8">
        <f>COUNTIF(D25:AF25,4)+COUNTIF(D25:AF25,3.5)</f>
        <v>0</v>
      </c>
      <c r="AJ25" s="8">
        <f>COUNTIF(D25:AF25,2)+COUNTIF(D25:AF25,1.5)+COUNTIF(D25:AF25,3)</f>
        <v>1</v>
      </c>
      <c r="AK25" s="8">
        <f>AL$7-COUNTIF(D25:AF25,0)</f>
        <v>5</v>
      </c>
      <c r="AL25" s="25">
        <f t="shared" si="1"/>
        <v>0</v>
      </c>
      <c r="AM25" s="20"/>
    </row>
    <row r="26" spans="1:39" ht="15.75">
      <c r="A26" s="7">
        <v>18</v>
      </c>
      <c r="B26" s="7">
        <v>19</v>
      </c>
      <c r="C26" s="9" t="s">
        <v>21</v>
      </c>
      <c r="D26" s="11">
        <v>0</v>
      </c>
      <c r="E26" s="11">
        <v>6</v>
      </c>
      <c r="F26" s="11">
        <v>0</v>
      </c>
      <c r="G26" s="11">
        <v>2</v>
      </c>
      <c r="H26" s="11">
        <v>2</v>
      </c>
      <c r="I26" s="11">
        <v>2</v>
      </c>
      <c r="J26" s="11">
        <v>6</v>
      </c>
      <c r="K26" s="11">
        <v>6</v>
      </c>
      <c r="L26" s="11">
        <v>2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/>
      <c r="AG26" s="18">
        <f>SUM(D26:AE26)</f>
        <v>26</v>
      </c>
      <c r="AH26" s="8">
        <f>COUNTIF(D26:AF26,6)+COUNTIF(D26:AF26,5.5)+COUNTIF(D26:AF26,5)</f>
        <v>3</v>
      </c>
      <c r="AI26" s="8">
        <f>COUNTIF(D26:AF26,4)+COUNTIF(D26:AF26,3.5)</f>
        <v>0</v>
      </c>
      <c r="AJ26" s="8">
        <f>COUNTIF(D26:AF26,2)+COUNTIF(D26:AF26,1.5)+COUNTIF(D26:AF26,3)</f>
        <v>4</v>
      </c>
      <c r="AK26" s="8">
        <f>AL$7-COUNTIF(D26:AF26,0)</f>
        <v>7</v>
      </c>
      <c r="AL26" s="25">
        <f t="shared" si="1"/>
        <v>0</v>
      </c>
      <c r="AM26" s="20"/>
    </row>
    <row r="27" spans="1:39" ht="15.75">
      <c r="A27" s="7">
        <v>23</v>
      </c>
      <c r="B27" s="7">
        <v>20</v>
      </c>
      <c r="C27" s="9" t="s">
        <v>69</v>
      </c>
      <c r="D27" s="11">
        <v>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2</v>
      </c>
      <c r="Y27" s="11">
        <v>0</v>
      </c>
      <c r="Z27" s="11">
        <v>0</v>
      </c>
      <c r="AA27" s="11">
        <v>6</v>
      </c>
      <c r="AB27" s="11">
        <v>0</v>
      </c>
      <c r="AC27" s="11">
        <v>0</v>
      </c>
      <c r="AD27" s="11">
        <v>2</v>
      </c>
      <c r="AE27" s="11">
        <v>6</v>
      </c>
      <c r="AF27" s="11"/>
      <c r="AG27" s="18">
        <f>SUM(D27:AE27)</f>
        <v>22</v>
      </c>
      <c r="AH27" s="8">
        <f>COUNTIF(D27:AF27,6)+COUNTIF(D27:AF27,5.5)+COUNTIF(D27:AF27,5)</f>
        <v>3</v>
      </c>
      <c r="AI27" s="8">
        <f>COUNTIF(D27:AF27,4)+COUNTIF(D27:AF27,3.5)</f>
        <v>0</v>
      </c>
      <c r="AJ27" s="8">
        <f>COUNTIF(D27:AF27,2)+COUNTIF(D27:AF27,1.5)+COUNTIF(D27:AF27,3)</f>
        <v>2</v>
      </c>
      <c r="AK27" s="8">
        <f>AL$7-COUNTIF(D27:AF27,0)</f>
        <v>5</v>
      </c>
      <c r="AL27" s="25">
        <f t="shared" si="1"/>
        <v>0</v>
      </c>
      <c r="AM27" s="20"/>
    </row>
    <row r="28" spans="1:39" ht="15.75">
      <c r="A28" s="7">
        <v>20</v>
      </c>
      <c r="B28" s="7">
        <v>21</v>
      </c>
      <c r="C28" s="9" t="s">
        <v>59</v>
      </c>
      <c r="D28" s="11">
        <v>0</v>
      </c>
      <c r="E28" s="11">
        <v>0</v>
      </c>
      <c r="F28" s="11">
        <v>6</v>
      </c>
      <c r="G28" s="11">
        <v>0</v>
      </c>
      <c r="H28" s="11">
        <v>6</v>
      </c>
      <c r="I28" s="11">
        <v>0</v>
      </c>
      <c r="J28" s="11">
        <v>0</v>
      </c>
      <c r="K28" s="11">
        <v>6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/>
      <c r="AG28" s="18">
        <f>SUM(D28:AE28)</f>
        <v>18</v>
      </c>
      <c r="AH28" s="8">
        <f>COUNTIF(D28:AF28,6)+COUNTIF(D28:AF28,5.5)+COUNTIF(D28:AF28,5)</f>
        <v>3</v>
      </c>
      <c r="AI28" s="8">
        <f>COUNTIF(D28:AF28,4)+COUNTIF(D28:AF28,3.5)</f>
        <v>0</v>
      </c>
      <c r="AJ28" s="8">
        <f>COUNTIF(D28:AF28,2)+COUNTIF(D28:AF28,1.5)+COUNTIF(D28:AF28,3)</f>
        <v>0</v>
      </c>
      <c r="AK28" s="8">
        <f>AL$7-COUNTIF(D28:AF28,0)</f>
        <v>3</v>
      </c>
      <c r="AL28" s="25">
        <f t="shared" si="1"/>
        <v>0</v>
      </c>
      <c r="AM28" s="20"/>
    </row>
    <row r="29" spans="1:39" ht="15.75">
      <c r="A29" s="7">
        <v>21</v>
      </c>
      <c r="B29" s="7">
        <v>22</v>
      </c>
      <c r="C29" s="9" t="s">
        <v>5</v>
      </c>
      <c r="D29" s="11">
        <v>2</v>
      </c>
      <c r="E29" s="11">
        <v>0.5</v>
      </c>
      <c r="F29" s="11">
        <v>0</v>
      </c>
      <c r="G29" s="11">
        <v>0.5</v>
      </c>
      <c r="H29" s="11">
        <v>0.5</v>
      </c>
      <c r="I29" s="11">
        <v>0.5</v>
      </c>
      <c r="J29" s="11">
        <v>0.5</v>
      </c>
      <c r="K29" s="11">
        <v>0.5</v>
      </c>
      <c r="L29" s="11">
        <v>0.5</v>
      </c>
      <c r="M29" s="11">
        <v>0.5</v>
      </c>
      <c r="N29" s="11">
        <v>2</v>
      </c>
      <c r="O29" s="11">
        <v>0.5</v>
      </c>
      <c r="P29" s="11">
        <v>2</v>
      </c>
      <c r="Q29" s="11">
        <v>0.5</v>
      </c>
      <c r="R29" s="11">
        <v>0.5</v>
      </c>
      <c r="S29" s="11">
        <v>0.5</v>
      </c>
      <c r="T29" s="11">
        <v>0.5</v>
      </c>
      <c r="U29" s="11">
        <v>0.5</v>
      </c>
      <c r="V29" s="11">
        <v>0</v>
      </c>
      <c r="W29" s="11">
        <v>0.5</v>
      </c>
      <c r="X29" s="11">
        <v>0.5</v>
      </c>
      <c r="Y29" s="11">
        <v>0.5</v>
      </c>
      <c r="Z29" s="11">
        <v>0.5</v>
      </c>
      <c r="AA29" s="11">
        <v>0.5</v>
      </c>
      <c r="AB29" s="11">
        <v>0.5</v>
      </c>
      <c r="AC29" s="11">
        <v>0.5</v>
      </c>
      <c r="AD29" s="11">
        <v>0.5</v>
      </c>
      <c r="AE29" s="11">
        <v>0.5</v>
      </c>
      <c r="AF29" s="11"/>
      <c r="AG29" s="18">
        <f>SUM(D29:AE29)</f>
        <v>17.5</v>
      </c>
      <c r="AH29" s="8">
        <f>COUNTIF(D29:AF29,6)+COUNTIF(D29:AF29,5.5)+COUNTIF(D29:AF29,5)</f>
        <v>0</v>
      </c>
      <c r="AI29" s="8">
        <f>COUNTIF(D29:AF29,4)+COUNTIF(D29:AF29,3.5)</f>
        <v>0</v>
      </c>
      <c r="AJ29" s="8">
        <f>COUNTIF(D29:AF29,2)+COUNTIF(D29:AF29,1.5)+COUNTIF(D29:AF29,3)</f>
        <v>3</v>
      </c>
      <c r="AK29" s="8">
        <f>AL$7-COUNTIF(D29:AF29,0)</f>
        <v>26</v>
      </c>
      <c r="AL29" s="25">
        <f t="shared" si="1"/>
        <v>23</v>
      </c>
      <c r="AM29" s="20"/>
    </row>
    <row r="30" spans="1:38" ht="15.75">
      <c r="A30" s="7">
        <v>22</v>
      </c>
      <c r="B30" s="7">
        <v>23</v>
      </c>
      <c r="C30" s="9" t="s">
        <v>56</v>
      </c>
      <c r="D30" s="11">
        <v>0</v>
      </c>
      <c r="E30" s="11">
        <v>0</v>
      </c>
      <c r="F30" s="11">
        <v>6</v>
      </c>
      <c r="G30" s="11">
        <v>0</v>
      </c>
      <c r="H30" s="11">
        <v>0</v>
      </c>
      <c r="I30" s="11">
        <v>0</v>
      </c>
      <c r="J30" s="11">
        <v>6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2</v>
      </c>
      <c r="Q30" s="11">
        <v>0</v>
      </c>
      <c r="R30" s="11">
        <v>0</v>
      </c>
      <c r="S30" s="11">
        <v>2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/>
      <c r="AG30" s="18">
        <f>SUM(D30:AE30)</f>
        <v>16</v>
      </c>
      <c r="AH30" s="8">
        <f>COUNTIF(D30:AF30,6)+COUNTIF(D30:AF30,5.5)+COUNTIF(D30:AF30,5)</f>
        <v>2</v>
      </c>
      <c r="AI30" s="8">
        <f>COUNTIF(D30:AF30,4)+COUNTIF(D30:AF30,3.5)</f>
        <v>0</v>
      </c>
      <c r="AJ30" s="8">
        <f>COUNTIF(D30:AF30,2)+COUNTIF(D30:AF30,1.5)+COUNTIF(D30:AF30,3)</f>
        <v>2</v>
      </c>
      <c r="AK30" s="8">
        <f>AL$7-COUNTIF(D30:AF30,0)</f>
        <v>4</v>
      </c>
      <c r="AL30" s="25">
        <f t="shared" si="1"/>
        <v>0</v>
      </c>
    </row>
    <row r="31" spans="1:38" ht="15.75">
      <c r="A31" s="7">
        <v>24</v>
      </c>
      <c r="B31" s="7">
        <v>24</v>
      </c>
      <c r="C31" s="9" t="s">
        <v>20</v>
      </c>
      <c r="D31" s="11">
        <v>0.5</v>
      </c>
      <c r="E31" s="11">
        <v>0.5</v>
      </c>
      <c r="F31" s="11">
        <v>0.5</v>
      </c>
      <c r="G31" s="11">
        <v>0.5</v>
      </c>
      <c r="H31" s="11">
        <v>0.5</v>
      </c>
      <c r="I31" s="11">
        <v>0.5</v>
      </c>
      <c r="J31" s="11">
        <v>0.5</v>
      </c>
      <c r="K31" s="11">
        <v>0.5</v>
      </c>
      <c r="L31" s="11">
        <v>0.5</v>
      </c>
      <c r="M31" s="11">
        <v>0.5</v>
      </c>
      <c r="N31" s="11">
        <v>0.5</v>
      </c>
      <c r="O31" s="11">
        <v>0.5</v>
      </c>
      <c r="P31" s="11">
        <v>0.5</v>
      </c>
      <c r="Q31" s="11">
        <v>0.5</v>
      </c>
      <c r="R31" s="11">
        <v>0.5</v>
      </c>
      <c r="S31" s="11">
        <v>0.5</v>
      </c>
      <c r="T31" s="11">
        <v>0</v>
      </c>
      <c r="U31" s="11">
        <v>0.5</v>
      </c>
      <c r="V31" s="11">
        <v>0.5</v>
      </c>
      <c r="W31" s="11">
        <v>0.5</v>
      </c>
      <c r="X31" s="11">
        <v>0.5</v>
      </c>
      <c r="Y31" s="11">
        <v>0.5</v>
      </c>
      <c r="Z31" s="11">
        <v>0.5</v>
      </c>
      <c r="AA31" s="11">
        <v>0.5</v>
      </c>
      <c r="AB31" s="11">
        <v>0.5</v>
      </c>
      <c r="AC31" s="11">
        <v>0.5</v>
      </c>
      <c r="AD31" s="11">
        <v>0.5</v>
      </c>
      <c r="AE31" s="11">
        <v>0.5</v>
      </c>
      <c r="AF31" s="11"/>
      <c r="AG31" s="18">
        <f>SUM(D31:AE31)</f>
        <v>13.5</v>
      </c>
      <c r="AH31" s="8">
        <f>COUNTIF(D31:AF31,6)+COUNTIF(D31:AF31,5.5)+COUNTIF(D31:AF31,5)</f>
        <v>0</v>
      </c>
      <c r="AI31" s="8">
        <f>COUNTIF(D31:AF31,4)+COUNTIF(D31:AF31,3.5)</f>
        <v>0</v>
      </c>
      <c r="AJ31" s="8">
        <f>COUNTIF(D31:AF31,2)+COUNTIF(D31:AF31,1.5)+COUNTIF(D31:AF31,3)</f>
        <v>0</v>
      </c>
      <c r="AK31" s="8">
        <f>AL$7-COUNTIF(D31:AF31,0)</f>
        <v>27</v>
      </c>
      <c r="AL31" s="25">
        <f t="shared" si="1"/>
        <v>27</v>
      </c>
    </row>
    <row r="32" spans="1:38" ht="15.75">
      <c r="A32" s="7">
        <v>25</v>
      </c>
      <c r="B32" s="7">
        <v>25</v>
      </c>
      <c r="C32" s="9" t="s">
        <v>1</v>
      </c>
      <c r="D32" s="11">
        <v>0.5</v>
      </c>
      <c r="E32" s="11">
        <v>0.5</v>
      </c>
      <c r="F32" s="11">
        <v>0.5</v>
      </c>
      <c r="G32" s="11">
        <v>0.5</v>
      </c>
      <c r="H32" s="11">
        <v>0</v>
      </c>
      <c r="I32" s="11">
        <v>0.5</v>
      </c>
      <c r="J32" s="11">
        <v>0.5</v>
      </c>
      <c r="K32" s="11">
        <v>0.5</v>
      </c>
      <c r="L32" s="11">
        <v>0.5</v>
      </c>
      <c r="M32" s="11">
        <v>0.5</v>
      </c>
      <c r="N32" s="11">
        <v>0.5</v>
      </c>
      <c r="O32" s="11">
        <v>0.5</v>
      </c>
      <c r="P32" s="11">
        <v>0.5</v>
      </c>
      <c r="Q32" s="11">
        <v>0.5</v>
      </c>
      <c r="R32" s="11">
        <v>0.5</v>
      </c>
      <c r="S32" s="11">
        <v>0.5</v>
      </c>
      <c r="T32" s="11">
        <v>0.5</v>
      </c>
      <c r="U32" s="11">
        <v>0.5</v>
      </c>
      <c r="V32" s="11">
        <v>0.5</v>
      </c>
      <c r="W32" s="11">
        <v>0.5</v>
      </c>
      <c r="X32" s="11">
        <v>0.5</v>
      </c>
      <c r="Y32" s="11">
        <v>0.5</v>
      </c>
      <c r="Z32" s="11">
        <v>0.5</v>
      </c>
      <c r="AA32" s="11">
        <v>0.5</v>
      </c>
      <c r="AB32" s="11">
        <v>0.5</v>
      </c>
      <c r="AC32" s="11">
        <v>0.5</v>
      </c>
      <c r="AD32" s="11">
        <v>0.5</v>
      </c>
      <c r="AE32" s="11">
        <v>0.5</v>
      </c>
      <c r="AF32" s="11"/>
      <c r="AG32" s="18">
        <f>SUM(D32:AE32)</f>
        <v>13.5</v>
      </c>
      <c r="AH32" s="8">
        <f>COUNTIF(D32:AF32,6)+COUNTIF(D32:AF32,5.5)+COUNTIF(D32:AF32,5)</f>
        <v>0</v>
      </c>
      <c r="AI32" s="8">
        <f>COUNTIF(D32:AF32,4)+COUNTIF(D32:AF32,3.5)</f>
        <v>0</v>
      </c>
      <c r="AJ32" s="8">
        <f>COUNTIF(D32:AF32,2)+COUNTIF(D32:AF32,1.5)+COUNTIF(D32:AF32,3)</f>
        <v>0</v>
      </c>
      <c r="AK32" s="8">
        <f>AL$7-COUNTIF(D32:AF32,0)</f>
        <v>27</v>
      </c>
      <c r="AL32" s="25">
        <f t="shared" si="1"/>
        <v>27</v>
      </c>
    </row>
    <row r="33" spans="1:38" ht="15.75">
      <c r="A33" s="7">
        <v>26</v>
      </c>
      <c r="B33" s="7">
        <v>26</v>
      </c>
      <c r="C33" s="9" t="s">
        <v>9</v>
      </c>
      <c r="D33" s="11">
        <v>0.5</v>
      </c>
      <c r="E33" s="11">
        <v>0.5</v>
      </c>
      <c r="F33" s="11">
        <v>0.5</v>
      </c>
      <c r="G33" s="11">
        <v>0.5</v>
      </c>
      <c r="H33" s="11">
        <v>0.5</v>
      </c>
      <c r="I33" s="11">
        <v>0.5</v>
      </c>
      <c r="J33" s="11">
        <v>0.5</v>
      </c>
      <c r="K33" s="11">
        <v>0.5</v>
      </c>
      <c r="L33" s="11">
        <v>0.5</v>
      </c>
      <c r="M33" s="11">
        <v>0.5</v>
      </c>
      <c r="N33" s="11">
        <v>0.5</v>
      </c>
      <c r="O33" s="11">
        <v>0.5</v>
      </c>
      <c r="P33" s="11">
        <v>0.5</v>
      </c>
      <c r="Q33" s="11">
        <v>0.5</v>
      </c>
      <c r="R33" s="11">
        <v>0.5</v>
      </c>
      <c r="S33" s="11">
        <v>0.5</v>
      </c>
      <c r="T33" s="11">
        <v>0.5</v>
      </c>
      <c r="U33" s="11">
        <v>0.5</v>
      </c>
      <c r="V33" s="11">
        <v>0.5</v>
      </c>
      <c r="W33" s="11">
        <v>0.5</v>
      </c>
      <c r="X33" s="11">
        <v>0.5</v>
      </c>
      <c r="Y33" s="11">
        <v>0.5</v>
      </c>
      <c r="Z33" s="11">
        <v>0.5</v>
      </c>
      <c r="AA33" s="11">
        <v>0</v>
      </c>
      <c r="AB33" s="11">
        <v>0.5</v>
      </c>
      <c r="AC33" s="11">
        <v>0.5</v>
      </c>
      <c r="AD33" s="11">
        <v>0.5</v>
      </c>
      <c r="AE33" s="11">
        <v>0.5</v>
      </c>
      <c r="AF33" s="11"/>
      <c r="AG33" s="18">
        <f>SUM(D33:AE33)</f>
        <v>13.5</v>
      </c>
      <c r="AH33" s="8">
        <f>COUNTIF(D33:AF33,6)+COUNTIF(D33:AF33,5.5)+COUNTIF(D33:AF33,5)</f>
        <v>0</v>
      </c>
      <c r="AI33" s="8">
        <f>COUNTIF(D33:AF33,4)+COUNTIF(D33:AF33,3.5)</f>
        <v>0</v>
      </c>
      <c r="AJ33" s="8">
        <f>COUNTIF(D33:AF33,2)+COUNTIF(D33:AF33,1.5)+COUNTIF(D33:AF33,3)</f>
        <v>0</v>
      </c>
      <c r="AK33" s="8">
        <f>AL$7-COUNTIF(D33:AF33,0)</f>
        <v>27</v>
      </c>
      <c r="AL33" s="25">
        <f t="shared" si="1"/>
        <v>27</v>
      </c>
    </row>
    <row r="34" spans="1:38" ht="15.75">
      <c r="A34" s="7">
        <v>27</v>
      </c>
      <c r="B34" s="7">
        <v>27</v>
      </c>
      <c r="C34" s="9" t="s">
        <v>4</v>
      </c>
      <c r="D34" s="11">
        <v>0</v>
      </c>
      <c r="E34" s="11">
        <v>0.5</v>
      </c>
      <c r="F34" s="11">
        <v>0</v>
      </c>
      <c r="G34" s="11">
        <v>0.5</v>
      </c>
      <c r="H34" s="11">
        <v>0.5</v>
      </c>
      <c r="I34" s="11">
        <v>0.5</v>
      </c>
      <c r="J34" s="11">
        <v>0</v>
      </c>
      <c r="K34" s="11">
        <v>0.5</v>
      </c>
      <c r="L34" s="11">
        <v>0.5</v>
      </c>
      <c r="M34" s="11">
        <v>0.5</v>
      </c>
      <c r="N34" s="11">
        <v>0.5</v>
      </c>
      <c r="O34" s="11">
        <v>0.5</v>
      </c>
      <c r="P34" s="11">
        <v>0.5</v>
      </c>
      <c r="Q34" s="11">
        <v>0.5</v>
      </c>
      <c r="R34" s="11">
        <v>0.5</v>
      </c>
      <c r="S34" s="11">
        <v>0.5</v>
      </c>
      <c r="T34" s="11">
        <v>0.5</v>
      </c>
      <c r="U34" s="11">
        <v>0.5</v>
      </c>
      <c r="V34" s="11">
        <v>0.5</v>
      </c>
      <c r="W34" s="11">
        <v>0.5</v>
      </c>
      <c r="X34" s="11">
        <v>0.5</v>
      </c>
      <c r="Y34" s="11">
        <v>0</v>
      </c>
      <c r="Z34" s="11">
        <v>0.5</v>
      </c>
      <c r="AA34" s="11">
        <v>0</v>
      </c>
      <c r="AB34" s="11">
        <v>0.5</v>
      </c>
      <c r="AC34" s="11">
        <v>0.5</v>
      </c>
      <c r="AD34" s="11">
        <v>0.5</v>
      </c>
      <c r="AE34" s="11">
        <v>0</v>
      </c>
      <c r="AF34" s="11"/>
      <c r="AG34" s="18">
        <f>SUM(D34:AE34)</f>
        <v>11</v>
      </c>
      <c r="AH34" s="8">
        <f>COUNTIF(D34:AF34,6)+COUNTIF(D34:AF34,5.5)+COUNTIF(D34:AF34,5)</f>
        <v>0</v>
      </c>
      <c r="AI34" s="8">
        <f>COUNTIF(D34:AF34,4)+COUNTIF(D34:AF34,3.5)</f>
        <v>0</v>
      </c>
      <c r="AJ34" s="8">
        <f>COUNTIF(D34:AF34,2)+COUNTIF(D34:AF34,1.5)+COUNTIF(D34:AF34,3)</f>
        <v>0</v>
      </c>
      <c r="AK34" s="8">
        <f>AL$7-COUNTIF(D34:AF34,0)</f>
        <v>22</v>
      </c>
      <c r="AL34" s="25">
        <f t="shared" si="1"/>
        <v>22</v>
      </c>
    </row>
    <row r="35" spans="1:38" ht="15.75">
      <c r="A35" s="7">
        <v>28</v>
      </c>
      <c r="B35" s="7">
        <v>28</v>
      </c>
      <c r="C35" s="9" t="s">
        <v>37</v>
      </c>
      <c r="D35" s="11">
        <v>0.5</v>
      </c>
      <c r="E35" s="11">
        <v>0</v>
      </c>
      <c r="F35" s="11">
        <v>0</v>
      </c>
      <c r="G35" s="11">
        <v>0</v>
      </c>
      <c r="H35" s="11">
        <v>0</v>
      </c>
      <c r="I35" s="11">
        <v>0.5</v>
      </c>
      <c r="J35" s="11">
        <v>0.5</v>
      </c>
      <c r="K35" s="11">
        <v>0.5</v>
      </c>
      <c r="L35" s="11">
        <v>0</v>
      </c>
      <c r="M35" s="11">
        <v>0.5</v>
      </c>
      <c r="N35" s="11">
        <v>0.5</v>
      </c>
      <c r="O35" s="11">
        <v>0.5</v>
      </c>
      <c r="P35" s="11">
        <v>0.5</v>
      </c>
      <c r="Q35" s="11">
        <v>0</v>
      </c>
      <c r="R35" s="11">
        <v>0.5</v>
      </c>
      <c r="S35" s="11">
        <v>0.5</v>
      </c>
      <c r="T35" s="11">
        <v>0.5</v>
      </c>
      <c r="U35" s="11">
        <v>0.5</v>
      </c>
      <c r="V35" s="11">
        <v>0.5</v>
      </c>
      <c r="W35" s="11">
        <v>0.5</v>
      </c>
      <c r="X35" s="11">
        <v>0.5</v>
      </c>
      <c r="Y35" s="11">
        <v>0.5</v>
      </c>
      <c r="Z35" s="11">
        <v>0</v>
      </c>
      <c r="AA35" s="11">
        <v>0</v>
      </c>
      <c r="AB35" s="11">
        <v>0.5</v>
      </c>
      <c r="AC35" s="11">
        <v>0.5</v>
      </c>
      <c r="AD35" s="11">
        <v>0.5</v>
      </c>
      <c r="AE35" s="11">
        <v>0.5</v>
      </c>
      <c r="AF35" s="11"/>
      <c r="AG35" s="18">
        <f>SUM(D35:AE35)</f>
        <v>10</v>
      </c>
      <c r="AH35" s="8">
        <f>COUNTIF(D35:AF35,6)+COUNTIF(D35:AF35,5.5)+COUNTIF(D35:AF35,5)</f>
        <v>0</v>
      </c>
      <c r="AI35" s="8">
        <f>COUNTIF(D35:AF35,4)+COUNTIF(D35:AF35,3.5)</f>
        <v>0</v>
      </c>
      <c r="AJ35" s="8">
        <f>COUNTIF(D35:AF35,2)+COUNTIF(D35:AF35,1.5)+COUNTIF(D35:AF35,3)</f>
        <v>0</v>
      </c>
      <c r="AK35" s="8">
        <f>AL$7-COUNTIF(D35:AF35,0)</f>
        <v>20</v>
      </c>
      <c r="AL35" s="25">
        <f t="shared" si="1"/>
        <v>20</v>
      </c>
    </row>
    <row r="36" spans="1:38" ht="15.75">
      <c r="A36" s="7">
        <v>29</v>
      </c>
      <c r="B36" s="7">
        <v>29</v>
      </c>
      <c r="C36" s="9" t="s">
        <v>28</v>
      </c>
      <c r="D36" s="11">
        <v>0.5</v>
      </c>
      <c r="E36" s="11">
        <v>0.5</v>
      </c>
      <c r="F36" s="11">
        <v>0.5</v>
      </c>
      <c r="G36" s="11">
        <v>0</v>
      </c>
      <c r="H36" s="11">
        <v>0.5</v>
      </c>
      <c r="I36" s="11">
        <v>0.5</v>
      </c>
      <c r="J36" s="11">
        <v>0.5</v>
      </c>
      <c r="K36" s="11">
        <v>0.5</v>
      </c>
      <c r="L36" s="11">
        <v>0</v>
      </c>
      <c r="M36" s="11">
        <v>0</v>
      </c>
      <c r="N36" s="11">
        <v>0.5</v>
      </c>
      <c r="O36" s="11">
        <v>0</v>
      </c>
      <c r="P36" s="11">
        <v>0</v>
      </c>
      <c r="Q36" s="11">
        <v>0.5</v>
      </c>
      <c r="R36" s="11">
        <v>0.5</v>
      </c>
      <c r="S36" s="11">
        <v>0.5</v>
      </c>
      <c r="T36" s="11">
        <v>0</v>
      </c>
      <c r="U36" s="11">
        <v>0.5</v>
      </c>
      <c r="V36" s="11">
        <v>0</v>
      </c>
      <c r="W36" s="11">
        <v>0.5</v>
      </c>
      <c r="X36" s="11">
        <v>0.5</v>
      </c>
      <c r="Y36" s="11">
        <v>0.5</v>
      </c>
      <c r="Z36" s="11">
        <v>0.5</v>
      </c>
      <c r="AA36" s="11">
        <v>0.5</v>
      </c>
      <c r="AB36" s="11">
        <v>0.5</v>
      </c>
      <c r="AC36" s="11">
        <v>0</v>
      </c>
      <c r="AD36" s="11">
        <v>0.5</v>
      </c>
      <c r="AE36" s="11">
        <v>0.5</v>
      </c>
      <c r="AF36" s="11"/>
      <c r="AG36" s="18">
        <f>SUM(D36:AE36)</f>
        <v>10</v>
      </c>
      <c r="AH36" s="8">
        <f>COUNTIF(D36:AF36,6)+COUNTIF(D36:AF36,5.5)+COUNTIF(D36:AF36,5)</f>
        <v>0</v>
      </c>
      <c r="AI36" s="8">
        <f>COUNTIF(D36:AF36,4)+COUNTIF(D36:AF36,3.5)</f>
        <v>0</v>
      </c>
      <c r="AJ36" s="8">
        <f>COUNTIF(D36:AF36,2)+COUNTIF(D36:AF36,1.5)+COUNTIF(D36:AF36,3)</f>
        <v>0</v>
      </c>
      <c r="AK36" s="8">
        <f>AL$7-COUNTIF(D36:AF36,0)</f>
        <v>20</v>
      </c>
      <c r="AL36" s="25">
        <f t="shared" si="1"/>
        <v>20</v>
      </c>
    </row>
    <row r="37" spans="1:38" ht="15.75">
      <c r="A37" s="7">
        <v>30</v>
      </c>
      <c r="B37" s="7">
        <v>30</v>
      </c>
      <c r="C37" s="9" t="s">
        <v>66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2</v>
      </c>
      <c r="X37" s="11">
        <v>6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/>
      <c r="AG37" s="18">
        <f>SUM(D37:AE37)</f>
        <v>8</v>
      </c>
      <c r="AH37" s="8">
        <f>COUNTIF(D37:AF37,6)+COUNTIF(D37:AF37,5.5)+COUNTIF(D37:AF37,5)</f>
        <v>1</v>
      </c>
      <c r="AI37" s="8">
        <f>COUNTIF(D37:AF37,4)+COUNTIF(D37:AF37,3.5)</f>
        <v>0</v>
      </c>
      <c r="AJ37" s="8">
        <f>COUNTIF(D37:AF37,2)+COUNTIF(D37:AF37,1.5)+COUNTIF(D37:AF37,3)</f>
        <v>1</v>
      </c>
      <c r="AK37" s="8">
        <f>AL$7-COUNTIF(D37:AF37,0)</f>
        <v>2</v>
      </c>
      <c r="AL37" s="25">
        <f t="shared" si="1"/>
        <v>0</v>
      </c>
    </row>
    <row r="38" spans="1:38" ht="15.75">
      <c r="A38" s="7">
        <v>31</v>
      </c>
      <c r="B38" s="7">
        <v>31</v>
      </c>
      <c r="C38" s="9" t="s">
        <v>62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6</v>
      </c>
      <c r="L38" s="11">
        <v>2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/>
      <c r="AG38" s="18">
        <f>SUM(D38:AE38)</f>
        <v>8</v>
      </c>
      <c r="AH38" s="8">
        <f>COUNTIF(D38:AF38,6)+COUNTIF(D38:AF38,5.5)+COUNTIF(D38:AF38,5)</f>
        <v>1</v>
      </c>
      <c r="AI38" s="8">
        <f>COUNTIF(D38:AF38,4)+COUNTIF(D38:AF38,3.5)</f>
        <v>0</v>
      </c>
      <c r="AJ38" s="8">
        <f>COUNTIF(D38:AF38,2)+COUNTIF(D38:AF38,1.5)+COUNTIF(D38:AF38,3)</f>
        <v>1</v>
      </c>
      <c r="AK38" s="8">
        <f>AL$7-COUNTIF(D38:AF38,0)</f>
        <v>2</v>
      </c>
      <c r="AL38" s="25">
        <f t="shared" si="1"/>
        <v>0</v>
      </c>
    </row>
    <row r="39" spans="1:38" ht="15.75">
      <c r="A39" s="7">
        <v>32</v>
      </c>
      <c r="B39" s="7">
        <v>32</v>
      </c>
      <c r="C39" s="9" t="s">
        <v>53</v>
      </c>
      <c r="D39" s="11">
        <v>2</v>
      </c>
      <c r="E39" s="11">
        <v>6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/>
      <c r="AG39" s="18">
        <f>SUM(D39:AE39)</f>
        <v>8</v>
      </c>
      <c r="AH39" s="8">
        <f>COUNTIF(D39:AF39,6)+COUNTIF(D39:AF39,5.5)+COUNTIF(D39:AF39,5)</f>
        <v>1</v>
      </c>
      <c r="AI39" s="8">
        <f>COUNTIF(D39:AF39,4)+COUNTIF(D39:AF39,3.5)</f>
        <v>0</v>
      </c>
      <c r="AJ39" s="8">
        <f>COUNTIF(D39:AF39,2)+COUNTIF(D39:AF39,1.5)+COUNTIF(D39:AF39,3)</f>
        <v>1</v>
      </c>
      <c r="AK39" s="8">
        <f>AL$7-COUNTIF(D39:AF39,0)</f>
        <v>2</v>
      </c>
      <c r="AL39" s="25">
        <f t="shared" si="1"/>
        <v>0</v>
      </c>
    </row>
    <row r="40" spans="1:38" ht="15.75">
      <c r="A40" s="7">
        <v>34</v>
      </c>
      <c r="B40" s="7">
        <v>33</v>
      </c>
      <c r="C40" s="9" t="s">
        <v>17</v>
      </c>
      <c r="D40" s="11">
        <v>0</v>
      </c>
      <c r="E40" s="11">
        <v>0</v>
      </c>
      <c r="F40" s="11">
        <v>0</v>
      </c>
      <c r="G40" s="11">
        <v>0.5</v>
      </c>
      <c r="H40" s="11">
        <v>0</v>
      </c>
      <c r="I40" s="11">
        <v>0.5</v>
      </c>
      <c r="J40" s="11">
        <v>0.5</v>
      </c>
      <c r="K40" s="11">
        <v>0.5</v>
      </c>
      <c r="L40" s="11">
        <v>0</v>
      </c>
      <c r="M40" s="11">
        <v>0</v>
      </c>
      <c r="N40" s="11">
        <v>0</v>
      </c>
      <c r="O40" s="11">
        <v>0</v>
      </c>
      <c r="P40" s="11">
        <v>0.5</v>
      </c>
      <c r="Q40" s="11">
        <v>0</v>
      </c>
      <c r="R40" s="11">
        <v>0.5</v>
      </c>
      <c r="S40" s="11">
        <v>0</v>
      </c>
      <c r="T40" s="11">
        <v>0.5</v>
      </c>
      <c r="U40" s="11">
        <v>0</v>
      </c>
      <c r="V40" s="11">
        <v>0.5</v>
      </c>
      <c r="W40" s="11">
        <v>0.5</v>
      </c>
      <c r="X40" s="11">
        <v>0.5</v>
      </c>
      <c r="Y40" s="11">
        <v>0.5</v>
      </c>
      <c r="Z40" s="11">
        <v>0</v>
      </c>
      <c r="AA40" s="11">
        <v>0</v>
      </c>
      <c r="AB40" s="11">
        <v>0.5</v>
      </c>
      <c r="AC40" s="11">
        <v>0.5</v>
      </c>
      <c r="AD40" s="11">
        <v>0</v>
      </c>
      <c r="AE40" s="11">
        <v>0.5</v>
      </c>
      <c r="AF40" s="11"/>
      <c r="AG40" s="18">
        <f>SUM(D40:AE40)</f>
        <v>7</v>
      </c>
      <c r="AH40" s="8">
        <f>COUNTIF(D40:AF40,6)+COUNTIF(D40:AF40,5.5)+COUNTIF(D40:AF40,5)</f>
        <v>0</v>
      </c>
      <c r="AI40" s="8">
        <f>COUNTIF(D40:AF40,4)+COUNTIF(D40:AF40,3.5)</f>
        <v>0</v>
      </c>
      <c r="AJ40" s="8">
        <f>COUNTIF(D40:AF40,2)+COUNTIF(D40:AF40,1.5)+COUNTIF(D40:AF40,3)</f>
        <v>0</v>
      </c>
      <c r="AK40" s="8">
        <f>AL$7-COUNTIF(D40:AF40,0)</f>
        <v>14</v>
      </c>
      <c r="AL40" s="25">
        <f t="shared" si="1"/>
        <v>14</v>
      </c>
    </row>
    <row r="41" spans="1:38" ht="15.75">
      <c r="A41" s="7">
        <v>33</v>
      </c>
      <c r="B41" s="7">
        <v>34</v>
      </c>
      <c r="C41" s="9" t="s">
        <v>8</v>
      </c>
      <c r="D41" s="11">
        <v>0.5</v>
      </c>
      <c r="E41" s="11">
        <v>0.5</v>
      </c>
      <c r="F41" s="11">
        <v>0</v>
      </c>
      <c r="G41" s="11">
        <v>0.5</v>
      </c>
      <c r="H41" s="11">
        <v>0.5</v>
      </c>
      <c r="I41" s="11">
        <v>0</v>
      </c>
      <c r="J41" s="11">
        <v>0</v>
      </c>
      <c r="K41" s="11">
        <v>0.5</v>
      </c>
      <c r="L41" s="11">
        <v>0.5</v>
      </c>
      <c r="M41" s="11">
        <v>0</v>
      </c>
      <c r="N41" s="11">
        <v>0.5</v>
      </c>
      <c r="O41" s="11">
        <v>0.5</v>
      </c>
      <c r="P41" s="11">
        <v>0</v>
      </c>
      <c r="Q41" s="11">
        <v>0.5</v>
      </c>
      <c r="R41" s="11">
        <v>0</v>
      </c>
      <c r="S41" s="11">
        <v>0.5</v>
      </c>
      <c r="T41" s="11">
        <v>0.5</v>
      </c>
      <c r="U41" s="11">
        <v>0</v>
      </c>
      <c r="V41" s="11">
        <v>0</v>
      </c>
      <c r="W41" s="11">
        <v>0.5</v>
      </c>
      <c r="X41" s="11">
        <v>0.5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0.5</v>
      </c>
      <c r="AE41" s="11">
        <v>0</v>
      </c>
      <c r="AF41" s="11"/>
      <c r="AG41" s="18">
        <f>SUM(D41:AE41)</f>
        <v>7</v>
      </c>
      <c r="AH41" s="8">
        <f>COUNTIF(D41:AF41,6)+COUNTIF(D41:AF41,5.5)+COUNTIF(D41:AF41,5)</f>
        <v>0</v>
      </c>
      <c r="AI41" s="8">
        <f>COUNTIF(D41:AF41,4)+COUNTIF(D41:AF41,3.5)</f>
        <v>0</v>
      </c>
      <c r="AJ41" s="8">
        <f>COUNTIF(D41:AF41,2)+COUNTIF(D41:AF41,1.5)+COUNTIF(D41:AF41,3)</f>
        <v>0</v>
      </c>
      <c r="AK41" s="8">
        <f>AL$7-COUNTIF(D41:AF41,0)</f>
        <v>14</v>
      </c>
      <c r="AL41" s="25">
        <f t="shared" si="1"/>
        <v>14</v>
      </c>
    </row>
    <row r="42" spans="1:38" ht="15.75">
      <c r="A42" s="7">
        <v>35</v>
      </c>
      <c r="B42" s="7">
        <v>35</v>
      </c>
      <c r="C42" s="9" t="s">
        <v>70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6</v>
      </c>
      <c r="AB42" s="11">
        <v>0</v>
      </c>
      <c r="AC42" s="11">
        <v>0</v>
      </c>
      <c r="AD42" s="11">
        <v>0</v>
      </c>
      <c r="AE42" s="11">
        <v>0</v>
      </c>
      <c r="AF42" s="11"/>
      <c r="AG42" s="18">
        <f>SUM(D42:AE42)</f>
        <v>6</v>
      </c>
      <c r="AH42" s="8">
        <f>COUNTIF(D42:AF42,6)+COUNTIF(D42:AF42,5.5)+COUNTIF(D42:AF42,5)</f>
        <v>1</v>
      </c>
      <c r="AI42" s="8">
        <f>COUNTIF(D42:AF42,4)+COUNTIF(D42:AF42,3.5)</f>
        <v>0</v>
      </c>
      <c r="AJ42" s="8">
        <f>COUNTIF(D42:AF42,2)+COUNTIF(D42:AF42,1.5)+COUNTIF(D42:AF42,3)</f>
        <v>0</v>
      </c>
      <c r="AK42" s="8">
        <f>AL$7-COUNTIF(D42:AF42,0)</f>
        <v>1</v>
      </c>
      <c r="AL42" s="25">
        <f t="shared" si="1"/>
        <v>0</v>
      </c>
    </row>
    <row r="43" spans="1:38" ht="15.75">
      <c r="A43" s="7">
        <v>36</v>
      </c>
      <c r="B43" s="7">
        <v>36</v>
      </c>
      <c r="C43" s="9" t="s">
        <v>52</v>
      </c>
      <c r="D43" s="11">
        <v>6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/>
      <c r="AG43" s="18">
        <f>SUM(D43:AE43)</f>
        <v>6</v>
      </c>
      <c r="AH43" s="8">
        <f>COUNTIF(D43:AF43,6)+COUNTIF(D43:AF43,5.5)+COUNTIF(D43:AF43,5)</f>
        <v>1</v>
      </c>
      <c r="AI43" s="8">
        <f>COUNTIF(D43:AF43,4)+COUNTIF(D43:AF43,3.5)</f>
        <v>0</v>
      </c>
      <c r="AJ43" s="8">
        <f>COUNTIF(D43:AF43,2)+COUNTIF(D43:AF43,1.5)+COUNTIF(D43:AF43,3)</f>
        <v>0</v>
      </c>
      <c r="AK43" s="8">
        <f>AL$7-COUNTIF(D43:AF43,0)</f>
        <v>1</v>
      </c>
      <c r="AL43" s="25">
        <f t="shared" si="1"/>
        <v>0</v>
      </c>
    </row>
    <row r="44" spans="1:38" ht="15.75">
      <c r="A44" s="7">
        <v>37</v>
      </c>
      <c r="B44" s="7">
        <v>37</v>
      </c>
      <c r="C44" s="9" t="s">
        <v>67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6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/>
      <c r="AG44" s="18">
        <f>SUM(D44:AE44)</f>
        <v>6</v>
      </c>
      <c r="AH44" s="8">
        <f>COUNTIF(D44:AF44,6)+COUNTIF(D44:AF44,5.5)+COUNTIF(D44:AF44,5)</f>
        <v>1</v>
      </c>
      <c r="AI44" s="8">
        <f>COUNTIF(D44:AF44,4)+COUNTIF(D44:AF44,3.5)</f>
        <v>0</v>
      </c>
      <c r="AJ44" s="8">
        <f>COUNTIF(D44:AF44,2)+COUNTIF(D44:AF44,1.5)+COUNTIF(D44:AF44,3)</f>
        <v>0</v>
      </c>
      <c r="AK44" s="8">
        <f>AL$7-COUNTIF(D44:AF44,0)</f>
        <v>1</v>
      </c>
      <c r="AL44" s="25">
        <f t="shared" si="1"/>
        <v>0</v>
      </c>
    </row>
    <row r="45" spans="1:38" ht="15.75">
      <c r="A45" s="7">
        <v>38</v>
      </c>
      <c r="B45" s="7">
        <v>38</v>
      </c>
      <c r="C45" s="9" t="s">
        <v>42</v>
      </c>
      <c r="D45" s="11">
        <v>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/>
      <c r="AG45" s="18">
        <f>SUM(D45:AE45)</f>
        <v>6</v>
      </c>
      <c r="AH45" s="8">
        <f>COUNTIF(D45:AF45,6)+COUNTIF(D45:AF45,5.5)+COUNTIF(D45:AF45,5)</f>
        <v>1</v>
      </c>
      <c r="AI45" s="8">
        <f>COUNTIF(D45:AF45,4)+COUNTIF(D45:AF45,3.5)</f>
        <v>0</v>
      </c>
      <c r="AJ45" s="8">
        <f>COUNTIF(D45:AF45,2)+COUNTIF(D45:AF45,1.5)+COUNTIF(D45:AF45,3)</f>
        <v>0</v>
      </c>
      <c r="AK45" s="8">
        <f>AL$7-COUNTIF(D45:AF45,0)</f>
        <v>1</v>
      </c>
      <c r="AL45" s="25">
        <f>COUNTIF(D45:AF45,0.5)</f>
        <v>0</v>
      </c>
    </row>
    <row r="46" spans="1:38" ht="15.75">
      <c r="A46" s="7">
        <v>39</v>
      </c>
      <c r="B46" s="7">
        <v>39</v>
      </c>
      <c r="C46" s="9" t="s">
        <v>55</v>
      </c>
      <c r="D46" s="11">
        <v>0</v>
      </c>
      <c r="E46" s="11">
        <v>0</v>
      </c>
      <c r="F46" s="11">
        <v>2</v>
      </c>
      <c r="G46" s="11">
        <v>0</v>
      </c>
      <c r="H46" s="11">
        <v>2</v>
      </c>
      <c r="I46" s="11">
        <v>0</v>
      </c>
      <c r="J46" s="11">
        <v>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/>
      <c r="AG46" s="18">
        <f>SUM(D46:AE46)</f>
        <v>6</v>
      </c>
      <c r="AH46" s="8">
        <f>COUNTIF(D46:AF46,6)+COUNTIF(D46:AF46,5.5)+COUNTIF(D46:AF46,5)</f>
        <v>0</v>
      </c>
      <c r="AI46" s="8">
        <f>COUNTIF(D46:AF46,4)+COUNTIF(D46:AF46,3.5)</f>
        <v>0</v>
      </c>
      <c r="AJ46" s="8">
        <f>COUNTIF(D46:AF46,2)+COUNTIF(D46:AF46,1.5)+COUNTIF(D46:AF46,3)</f>
        <v>3</v>
      </c>
      <c r="AK46" s="8">
        <f>AL$7-COUNTIF(D46:AF46,0)</f>
        <v>3</v>
      </c>
      <c r="AL46" s="25">
        <f t="shared" si="1"/>
        <v>0</v>
      </c>
    </row>
    <row r="47" spans="1:38" ht="15.75">
      <c r="A47" s="7">
        <v>40</v>
      </c>
      <c r="B47" s="7">
        <v>40</v>
      </c>
      <c r="C47" s="9" t="s">
        <v>27</v>
      </c>
      <c r="D47" s="11">
        <v>0</v>
      </c>
      <c r="E47" s="11">
        <v>0.5</v>
      </c>
      <c r="F47" s="11">
        <v>0</v>
      </c>
      <c r="G47" s="11">
        <v>0</v>
      </c>
      <c r="H47" s="11">
        <v>0.5</v>
      </c>
      <c r="I47" s="11">
        <v>0</v>
      </c>
      <c r="J47" s="11">
        <v>0</v>
      </c>
      <c r="K47" s="11">
        <v>0.5</v>
      </c>
      <c r="L47" s="11">
        <v>0.5</v>
      </c>
      <c r="M47" s="11">
        <v>0.5</v>
      </c>
      <c r="N47" s="11">
        <v>0</v>
      </c>
      <c r="O47" s="11">
        <v>0.5</v>
      </c>
      <c r="P47" s="11">
        <v>0.5</v>
      </c>
      <c r="Q47" s="11">
        <v>0</v>
      </c>
      <c r="R47" s="11">
        <v>0.5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0.5</v>
      </c>
      <c r="Y47" s="11">
        <v>0</v>
      </c>
      <c r="Z47" s="11">
        <v>0.5</v>
      </c>
      <c r="AA47" s="11">
        <v>0</v>
      </c>
      <c r="AB47" s="11">
        <v>0</v>
      </c>
      <c r="AC47" s="11">
        <v>0</v>
      </c>
      <c r="AD47" s="11">
        <v>0.5</v>
      </c>
      <c r="AE47" s="11">
        <v>0</v>
      </c>
      <c r="AF47" s="11"/>
      <c r="AG47" s="18">
        <f>SUM(D47:AE47)</f>
        <v>5.5</v>
      </c>
      <c r="AH47" s="8">
        <f>COUNTIF(D47:AF47,6)+COUNTIF(D47:AF47,5.5)+COUNTIF(D47:AF47,5)</f>
        <v>0</v>
      </c>
      <c r="AI47" s="8">
        <f>COUNTIF(D47:AF47,4)+COUNTIF(D47:AF47,3.5)</f>
        <v>0</v>
      </c>
      <c r="AJ47" s="8">
        <f>COUNTIF(D47:AF47,2)+COUNTIF(D47:AF47,1.5)+COUNTIF(D47:AF47,3)</f>
        <v>0</v>
      </c>
      <c r="AK47" s="8">
        <f>AL$7-COUNTIF(D47:AF47,0)</f>
        <v>11</v>
      </c>
      <c r="AL47" s="25">
        <f t="shared" si="1"/>
        <v>11</v>
      </c>
    </row>
    <row r="48" spans="1:38" ht="15.75">
      <c r="A48" s="7">
        <v>41</v>
      </c>
      <c r="B48" s="7">
        <v>41</v>
      </c>
      <c r="C48" s="9" t="s">
        <v>31</v>
      </c>
      <c r="D48" s="11">
        <v>0</v>
      </c>
      <c r="E48" s="11">
        <v>2</v>
      </c>
      <c r="F48" s="11">
        <v>0</v>
      </c>
      <c r="G48" s="11">
        <v>2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0.5</v>
      </c>
      <c r="AB48" s="11">
        <v>0</v>
      </c>
      <c r="AC48" s="11">
        <v>0</v>
      </c>
      <c r="AD48" s="11">
        <v>0</v>
      </c>
      <c r="AE48" s="11">
        <v>0</v>
      </c>
      <c r="AF48" s="11"/>
      <c r="AG48" s="18">
        <f>SUM(D48:AE48)</f>
        <v>4.5</v>
      </c>
      <c r="AH48" s="8">
        <f>COUNTIF(D48:AF48,6)+COUNTIF(D48:AF48,5.5)+COUNTIF(D48:AF48,5)</f>
        <v>0</v>
      </c>
      <c r="AI48" s="8">
        <f>COUNTIF(D48:AF48,4)+COUNTIF(D48:AF48,3.5)</f>
        <v>0</v>
      </c>
      <c r="AJ48" s="8">
        <f>COUNTIF(D48:AF48,2)+COUNTIF(D48:AF48,1.5)+COUNTIF(D48:AF48,3)</f>
        <v>2</v>
      </c>
      <c r="AK48" s="8">
        <f>AL$7-COUNTIF(D48:AF48,0)</f>
        <v>3</v>
      </c>
      <c r="AL48" s="25">
        <f>COUNTIF(D48:AF48,0.5)</f>
        <v>1</v>
      </c>
    </row>
    <row r="49" spans="1:38" ht="15.75">
      <c r="A49" s="7">
        <v>42</v>
      </c>
      <c r="B49" s="7">
        <v>42</v>
      </c>
      <c r="C49" s="9" t="s">
        <v>65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2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2</v>
      </c>
      <c r="AB49" s="11">
        <v>0</v>
      </c>
      <c r="AC49" s="11">
        <v>0</v>
      </c>
      <c r="AD49" s="11">
        <v>0</v>
      </c>
      <c r="AE49" s="11">
        <v>0</v>
      </c>
      <c r="AF49" s="11"/>
      <c r="AG49" s="18">
        <f>SUM(D49:AE49)</f>
        <v>4</v>
      </c>
      <c r="AH49" s="8">
        <f>COUNTIF(D49:AF49,6)+COUNTIF(D49:AF49,5.5)+COUNTIF(D49:AF49,5)</f>
        <v>0</v>
      </c>
      <c r="AI49" s="8">
        <f>COUNTIF(D49:AF49,4)+COUNTIF(D49:AF49,3.5)</f>
        <v>0</v>
      </c>
      <c r="AJ49" s="8">
        <f>COUNTIF(D49:AF49,2)+COUNTIF(D49:AF49,1.5)+COUNTIF(D49:AF49,3)</f>
        <v>2</v>
      </c>
      <c r="AK49" s="8">
        <f>AL$7-COUNTIF(D49:AF49,0)</f>
        <v>2</v>
      </c>
      <c r="AL49" s="25">
        <f>COUNTIF(D49:AF49,0.5)</f>
        <v>0</v>
      </c>
    </row>
    <row r="50" spans="1:38" ht="15.75">
      <c r="A50" s="7">
        <v>43</v>
      </c>
      <c r="B50" s="7">
        <v>43</v>
      </c>
      <c r="C50" s="9" t="s">
        <v>61</v>
      </c>
      <c r="D50" s="11">
        <v>0</v>
      </c>
      <c r="E50" s="11">
        <v>0</v>
      </c>
      <c r="F50" s="11">
        <v>0</v>
      </c>
      <c r="G50" s="11">
        <v>0</v>
      </c>
      <c r="H50" s="11">
        <v>0.5</v>
      </c>
      <c r="I50" s="11">
        <v>0</v>
      </c>
      <c r="J50" s="11">
        <v>0.5</v>
      </c>
      <c r="K50" s="11">
        <v>0</v>
      </c>
      <c r="L50" s="11">
        <v>0.5</v>
      </c>
      <c r="M50" s="11">
        <v>0</v>
      </c>
      <c r="N50" s="11">
        <v>0</v>
      </c>
      <c r="O50" s="11">
        <v>0</v>
      </c>
      <c r="P50" s="11">
        <v>0</v>
      </c>
      <c r="Q50" s="11">
        <v>0.5</v>
      </c>
      <c r="R50" s="11">
        <v>0</v>
      </c>
      <c r="S50" s="11">
        <v>0</v>
      </c>
      <c r="T50" s="11">
        <v>0</v>
      </c>
      <c r="U50" s="11">
        <v>0</v>
      </c>
      <c r="V50" s="11">
        <v>0.5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/>
      <c r="AG50" s="18">
        <f>SUM(D50:AE50)</f>
        <v>2.5</v>
      </c>
      <c r="AH50" s="8">
        <f>COUNTIF(D50:AF50,6)+COUNTIF(D50:AF50,5.5)+COUNTIF(D50:AF50,5)</f>
        <v>0</v>
      </c>
      <c r="AI50" s="8">
        <f>COUNTIF(D50:AF50,4)+COUNTIF(D50:AF50,3.5)</f>
        <v>0</v>
      </c>
      <c r="AJ50" s="8">
        <f>COUNTIF(D50:AF50,2)+COUNTIF(D50:AF50,1.5)+COUNTIF(D50:AF50,3)</f>
        <v>0</v>
      </c>
      <c r="AK50" s="8">
        <f>AL$7-COUNTIF(D50:AF50,0)</f>
        <v>5</v>
      </c>
      <c r="AL50" s="25">
        <f>COUNTIF(D50:AF50,0.5)</f>
        <v>5</v>
      </c>
    </row>
    <row r="51" spans="1:38" ht="15.75">
      <c r="A51" s="7">
        <v>44</v>
      </c>
      <c r="B51" s="7">
        <v>44</v>
      </c>
      <c r="C51" s="9" t="s">
        <v>51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2</v>
      </c>
      <c r="AB51" s="11">
        <v>0</v>
      </c>
      <c r="AC51" s="11">
        <v>0</v>
      </c>
      <c r="AD51" s="11">
        <v>0</v>
      </c>
      <c r="AE51" s="11">
        <v>0</v>
      </c>
      <c r="AF51" s="11"/>
      <c r="AG51" s="18">
        <f>SUM(D51:AE51)</f>
        <v>2</v>
      </c>
      <c r="AH51" s="8">
        <f>COUNTIF(D51:AF51,6)+COUNTIF(D51:AF51,5.5)+COUNTIF(D51:AF51,5)</f>
        <v>0</v>
      </c>
      <c r="AI51" s="8">
        <f>COUNTIF(D51:AF51,4)+COUNTIF(D51:AF51,3.5)</f>
        <v>0</v>
      </c>
      <c r="AJ51" s="8">
        <f>COUNTIF(D51:AF51,2)+COUNTIF(D51:AF51,1.5)+COUNTIF(D51:AF51,3)</f>
        <v>1</v>
      </c>
      <c r="AK51" s="8">
        <f>AL$7-COUNTIF(D51:AF51,0)</f>
        <v>1</v>
      </c>
      <c r="AL51" s="25">
        <f t="shared" si="1"/>
        <v>0</v>
      </c>
    </row>
    <row r="52" spans="1:38" ht="15.75">
      <c r="A52" s="7">
        <v>45</v>
      </c>
      <c r="B52" s="7">
        <v>45</v>
      </c>
      <c r="C52" s="9" t="s">
        <v>22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0.5</v>
      </c>
      <c r="Q52" s="11">
        <v>0</v>
      </c>
      <c r="R52" s="11">
        <v>0</v>
      </c>
      <c r="S52" s="11">
        <v>0</v>
      </c>
      <c r="T52" s="11">
        <v>0</v>
      </c>
      <c r="U52" s="11">
        <v>0.5</v>
      </c>
      <c r="V52" s="11">
        <v>0</v>
      </c>
      <c r="W52" s="11">
        <v>0</v>
      </c>
      <c r="X52" s="11">
        <v>0</v>
      </c>
      <c r="Y52" s="11">
        <v>0.5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/>
      <c r="AG52" s="18">
        <f>SUM(D52:AE52)</f>
        <v>1.5</v>
      </c>
      <c r="AH52" s="8">
        <f>COUNTIF(D52:AF52,6)+COUNTIF(D52:AF52,5.5)+COUNTIF(D52:AF52,5)</f>
        <v>0</v>
      </c>
      <c r="AI52" s="8">
        <f>COUNTIF(D52:AF52,4)+COUNTIF(D52:AF52,3.5)</f>
        <v>0</v>
      </c>
      <c r="AJ52" s="8">
        <f>COUNTIF(D52:AF52,2)+COUNTIF(D52:AF52,1.5)+COUNTIF(D52:AF52,3)</f>
        <v>0</v>
      </c>
      <c r="AK52" s="8">
        <f>AL$7-COUNTIF(D52:AF52,0)</f>
        <v>3</v>
      </c>
      <c r="AL52" s="25">
        <f>COUNTIF(D52:AF52,0.5)</f>
        <v>3</v>
      </c>
    </row>
    <row r="53" spans="1:38" ht="15.75">
      <c r="A53" s="7">
        <v>46</v>
      </c>
      <c r="B53" s="7">
        <v>46</v>
      </c>
      <c r="C53" s="9" t="s">
        <v>63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0.5</v>
      </c>
      <c r="O53" s="11">
        <v>0</v>
      </c>
      <c r="P53" s="11">
        <v>0.5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/>
      <c r="AG53" s="18">
        <f>SUM(D53:AE53)</f>
        <v>1</v>
      </c>
      <c r="AH53" s="8">
        <f>COUNTIF(D53:AF53,6)+COUNTIF(D53:AF53,5.5)+COUNTIF(D53:AF53,5)</f>
        <v>0</v>
      </c>
      <c r="AI53" s="8">
        <f>COUNTIF(D53:AF53,4)+COUNTIF(D53:AF53,3.5)</f>
        <v>0</v>
      </c>
      <c r="AJ53" s="8">
        <f>COUNTIF(D53:AF53,2)+COUNTIF(D53:AF53,1.5)+COUNTIF(D53:AF53,3)</f>
        <v>0</v>
      </c>
      <c r="AK53" s="8">
        <f>AL$7-COUNTIF(D53:AF53,0)</f>
        <v>2</v>
      </c>
      <c r="AL53" s="25">
        <f t="shared" si="1"/>
        <v>2</v>
      </c>
    </row>
    <row r="54" spans="1:38" ht="15.75">
      <c r="A54" s="7">
        <v>47</v>
      </c>
      <c r="B54" s="7">
        <v>47</v>
      </c>
      <c r="C54" s="9" t="s">
        <v>68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0.5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/>
      <c r="AG54" s="18">
        <f>SUM(D54:AE54)</f>
        <v>0.5</v>
      </c>
      <c r="AH54" s="8">
        <f>COUNTIF(D54:AF54,6)+COUNTIF(D54:AF54,5.5)+COUNTIF(D54:AF54,5)</f>
        <v>0</v>
      </c>
      <c r="AI54" s="8">
        <f>COUNTIF(D54:AF54,4)+COUNTIF(D54:AF54,3.5)</f>
        <v>0</v>
      </c>
      <c r="AJ54" s="8">
        <f>COUNTIF(D54:AF54,2)+COUNTIF(D54:AF54,1.5)+COUNTIF(D54:AF54,3)</f>
        <v>0</v>
      </c>
      <c r="AK54" s="8">
        <f>AL$7-COUNTIF(D54:AF54,0)</f>
        <v>1</v>
      </c>
      <c r="AL54" s="25">
        <f t="shared" si="1"/>
        <v>1</v>
      </c>
    </row>
    <row r="55" spans="1:37" ht="12.75">
      <c r="A55" s="3"/>
      <c r="B55" s="3"/>
      <c r="C55" s="3"/>
      <c r="D55" s="3">
        <f>COUNTIF(D8:D54,6)+COUNTIF(D8:D54,5.5)+COUNTIF(D8:D54,2)+COUNTIF(D8:D54,4)+COUNTIF(D8:D54,3.5)+COUNTIF(D8:D54,1.5)</f>
        <v>19</v>
      </c>
      <c r="E55" s="3">
        <f>COUNTIF(E8:E54,6)+COUNTIF(E8:E54,5.5)+COUNTIF(E8:E54,2)+COUNTIF(E8:E54,4)+COUNTIF(E8:E54,3.5)+COUNTIF(E8:E54,1.5)</f>
        <v>16</v>
      </c>
      <c r="F55" s="3">
        <f aca="true" t="shared" si="2" ref="F55:T55">COUNTIF(F8:F54,6)+COUNTIF(F8:F54,5.5)+COUNTIF(F8:F54,2)+COUNTIF(F8:F54,4)+COUNTIF(F8:F54,3.5)+COUNTIF(F8:F54,1.5)++COUNTIF(F8:F54,1)</f>
        <v>14</v>
      </c>
      <c r="G55" s="3">
        <f t="shared" si="2"/>
        <v>15</v>
      </c>
      <c r="H55" s="3">
        <f t="shared" si="2"/>
        <v>12</v>
      </c>
      <c r="I55" s="3">
        <f t="shared" si="2"/>
        <v>15</v>
      </c>
      <c r="J55" s="3">
        <f t="shared" si="2"/>
        <v>16</v>
      </c>
      <c r="K55" s="3">
        <f t="shared" si="2"/>
        <v>17</v>
      </c>
      <c r="L55" s="3">
        <f t="shared" si="2"/>
        <v>14</v>
      </c>
      <c r="M55" s="3">
        <f t="shared" si="2"/>
        <v>0</v>
      </c>
      <c r="N55" s="3">
        <f t="shared" si="2"/>
        <v>13</v>
      </c>
      <c r="O55" s="3">
        <f t="shared" si="2"/>
        <v>14</v>
      </c>
      <c r="P55" s="3">
        <f t="shared" si="2"/>
        <v>13</v>
      </c>
      <c r="Q55" s="3">
        <f t="shared" si="2"/>
        <v>18</v>
      </c>
      <c r="R55" s="3">
        <f t="shared" si="2"/>
        <v>11</v>
      </c>
      <c r="S55" s="3">
        <f t="shared" si="2"/>
        <v>14</v>
      </c>
      <c r="T55" s="3">
        <f t="shared" si="2"/>
        <v>10</v>
      </c>
      <c r="U55" s="3">
        <f aca="true" t="shared" si="3" ref="U55:AB55">COUNTIF(U8:U54,6)+COUNTIF(U8:U54,5.5)+COUNTIF(U8:U54,2)+COUNTIF(U8:U54,4)+COUNTIF(U8:U54,3.5)+COUNTIF(U8:U54,1.5)+COUNTIF(U8:U54,5)++COUNTIF(U8:U54,3)++COUNTIF(U8:U54,2.5)</f>
        <v>11</v>
      </c>
      <c r="V55" s="3">
        <f t="shared" si="3"/>
        <v>9</v>
      </c>
      <c r="W55" s="3">
        <f t="shared" si="3"/>
        <v>12</v>
      </c>
      <c r="X55" s="3">
        <f t="shared" si="3"/>
        <v>12</v>
      </c>
      <c r="Y55" s="3">
        <f t="shared" si="3"/>
        <v>10</v>
      </c>
      <c r="Z55" s="3">
        <f t="shared" si="3"/>
        <v>12</v>
      </c>
      <c r="AA55" s="3">
        <f t="shared" si="3"/>
        <v>16</v>
      </c>
      <c r="AB55" s="3">
        <f t="shared" si="3"/>
        <v>13</v>
      </c>
      <c r="AC55" s="3">
        <f>COUNTIF(AC8:AC54,6)+COUNTIF(AC8:AC54,5.5)+COUNTIF(AC8:AC54,2)+COUNTIF(AC8:AC54,4)+COUNTIF(AC8:AC54,3.5)+COUNTIF(AC8:AC54,1.5)+COUNTIF(AC8:AC54,5)++COUNTIF(AC8:AC54,3)++COUNTIF(AC8:AC54,2.5)</f>
        <v>8</v>
      </c>
      <c r="AD55" s="3">
        <f>COUNTIF(AD8:AD54,6)+COUNTIF(AD8:AD54,5.5)+COUNTIF(AD8:AD54,2)+COUNTIF(AD8:AD54,4)+COUNTIF(AD8:AD54,3.5)+COUNTIF(AD8:AD54,1.5)+COUNTIF(AD8:AD54,5)++COUNTIF(AD8:AD54,3)++COUNTIF(AD8:AD54,2.5)</f>
        <v>13</v>
      </c>
      <c r="AE55" s="3">
        <f>COUNTIF(AE8:AE54,6)+COUNTIF(AE8:AE54,5.5)+COUNTIF(AE8:AE54,2)+COUNTIF(AE8:AE54,4)+COUNTIF(AE8:AE54,3.5)+COUNTIF(AE8:AE54,1.5)+COUNTIF(AE8:AE54,5)++COUNTIF(AE8:AE54,3)++COUNTIF(AE8:AE54,2.5)</f>
        <v>13</v>
      </c>
      <c r="AF55" s="3"/>
      <c r="AI55" s="3"/>
      <c r="AJ55" s="3"/>
      <c r="AK55" s="3"/>
    </row>
    <row r="56" spans="1:37" ht="12.75">
      <c r="A56" s="3"/>
      <c r="B56" s="3"/>
      <c r="C56" s="3"/>
      <c r="D56" s="3">
        <f aca="true" t="shared" si="4" ref="D56:AA56">COUNTIF(D8:D54,0.5)</f>
        <v>8</v>
      </c>
      <c r="E56" s="3">
        <f t="shared" si="4"/>
        <v>8</v>
      </c>
      <c r="F56" s="3">
        <f t="shared" si="4"/>
        <v>5</v>
      </c>
      <c r="G56" s="3">
        <f t="shared" si="4"/>
        <v>7</v>
      </c>
      <c r="H56" s="3">
        <f t="shared" si="4"/>
        <v>11</v>
      </c>
      <c r="I56" s="3">
        <f t="shared" si="4"/>
        <v>8</v>
      </c>
      <c r="J56" s="3">
        <f t="shared" si="4"/>
        <v>8</v>
      </c>
      <c r="K56" s="3">
        <f t="shared" si="4"/>
        <v>10</v>
      </c>
      <c r="L56" s="3">
        <f t="shared" si="4"/>
        <v>8</v>
      </c>
      <c r="M56" s="3">
        <f t="shared" si="4"/>
        <v>20</v>
      </c>
      <c r="N56" s="3">
        <f t="shared" si="4"/>
        <v>8</v>
      </c>
      <c r="O56" s="3">
        <f t="shared" si="4"/>
        <v>8</v>
      </c>
      <c r="P56" s="3">
        <f t="shared" si="4"/>
        <v>10</v>
      </c>
      <c r="Q56" s="3">
        <f t="shared" si="4"/>
        <v>8</v>
      </c>
      <c r="R56" s="3">
        <f t="shared" si="4"/>
        <v>9</v>
      </c>
      <c r="S56" s="3">
        <f t="shared" si="4"/>
        <v>8</v>
      </c>
      <c r="T56" s="3">
        <f t="shared" si="4"/>
        <v>8</v>
      </c>
      <c r="U56" s="3">
        <f t="shared" si="4"/>
        <v>8</v>
      </c>
      <c r="V56" s="3">
        <f t="shared" si="4"/>
        <v>7</v>
      </c>
      <c r="W56" s="3">
        <f t="shared" si="4"/>
        <v>11</v>
      </c>
      <c r="X56" s="3">
        <f t="shared" si="4"/>
        <v>13</v>
      </c>
      <c r="Y56" s="3">
        <f t="shared" si="4"/>
        <v>11</v>
      </c>
      <c r="Z56" s="3">
        <f t="shared" si="4"/>
        <v>8</v>
      </c>
      <c r="AA56" s="3">
        <f t="shared" si="4"/>
        <v>6</v>
      </c>
      <c r="AB56" s="3">
        <f>COUNTIF(AB8:AB54,0.5)</f>
        <v>9</v>
      </c>
      <c r="AC56" s="3">
        <f>COUNTIF(AC8:AC54,0.5)</f>
        <v>10</v>
      </c>
      <c r="AD56" s="3">
        <f>COUNTIF(AD8:AD54,0.5)</f>
        <v>10</v>
      </c>
      <c r="AE56" s="3">
        <f>COUNTIF(AE8:AE54,0.5)</f>
        <v>8</v>
      </c>
      <c r="AF56" s="3"/>
      <c r="AI56" s="3"/>
      <c r="AJ56" s="3"/>
      <c r="AK56" s="3"/>
    </row>
    <row r="57" spans="1:37" ht="12.75">
      <c r="A57" s="3"/>
      <c r="B57" s="3"/>
      <c r="C57" s="3"/>
      <c r="D57" s="3">
        <f aca="true" t="shared" si="5" ref="D57:J57">+D56+D55</f>
        <v>27</v>
      </c>
      <c r="E57" s="3">
        <f t="shared" si="5"/>
        <v>24</v>
      </c>
      <c r="F57" s="3">
        <f t="shared" si="5"/>
        <v>19</v>
      </c>
      <c r="G57" s="3">
        <f t="shared" si="5"/>
        <v>22</v>
      </c>
      <c r="H57" s="3">
        <f t="shared" si="5"/>
        <v>23</v>
      </c>
      <c r="I57" s="3">
        <f t="shared" si="5"/>
        <v>23</v>
      </c>
      <c r="J57" s="3">
        <f t="shared" si="5"/>
        <v>24</v>
      </c>
      <c r="K57" s="3">
        <f aca="true" t="shared" si="6" ref="K57:Q57">+K56+K55</f>
        <v>27</v>
      </c>
      <c r="L57" s="3">
        <f t="shared" si="6"/>
        <v>22</v>
      </c>
      <c r="M57" s="3">
        <f t="shared" si="6"/>
        <v>20</v>
      </c>
      <c r="N57" s="3">
        <f t="shared" si="6"/>
        <v>21</v>
      </c>
      <c r="O57" s="3">
        <f t="shared" si="6"/>
        <v>22</v>
      </c>
      <c r="P57" s="3">
        <f t="shared" si="6"/>
        <v>23</v>
      </c>
      <c r="Q57" s="3">
        <f t="shared" si="6"/>
        <v>26</v>
      </c>
      <c r="R57" s="3">
        <f aca="true" t="shared" si="7" ref="R57:W57">+R56+R55</f>
        <v>20</v>
      </c>
      <c r="S57" s="3">
        <f t="shared" si="7"/>
        <v>22</v>
      </c>
      <c r="T57" s="3">
        <f t="shared" si="7"/>
        <v>18</v>
      </c>
      <c r="U57" s="3">
        <f t="shared" si="7"/>
        <v>19</v>
      </c>
      <c r="V57" s="3">
        <f t="shared" si="7"/>
        <v>16</v>
      </c>
      <c r="W57" s="3">
        <f t="shared" si="7"/>
        <v>23</v>
      </c>
      <c r="X57" s="3">
        <f aca="true" t="shared" si="8" ref="X57:AD57">+X56+X55</f>
        <v>25</v>
      </c>
      <c r="Y57" s="3">
        <f t="shared" si="8"/>
        <v>21</v>
      </c>
      <c r="Z57" s="3">
        <f t="shared" si="8"/>
        <v>20</v>
      </c>
      <c r="AA57" s="3">
        <f t="shared" si="8"/>
        <v>22</v>
      </c>
      <c r="AB57" s="3">
        <f t="shared" si="8"/>
        <v>22</v>
      </c>
      <c r="AC57" s="3">
        <f t="shared" si="8"/>
        <v>18</v>
      </c>
      <c r="AD57" s="3">
        <f t="shared" si="8"/>
        <v>23</v>
      </c>
      <c r="AE57" s="3">
        <f>+AE56+AE55</f>
        <v>21</v>
      </c>
      <c r="AF57" s="3"/>
      <c r="AI57" s="3"/>
      <c r="AJ57" s="3"/>
      <c r="AK57" s="3"/>
    </row>
    <row r="58" spans="1:3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I58" s="3"/>
      <c r="AJ58" s="3"/>
      <c r="AK58" s="3"/>
    </row>
    <row r="59" spans="2:34" ht="15.75">
      <c r="B59" s="3"/>
      <c r="C59" s="22" t="s">
        <v>33</v>
      </c>
      <c r="D59" s="23" t="s">
        <v>34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/>
      <c r="AH59"/>
    </row>
    <row r="60" spans="1:34" ht="15.75">
      <c r="A60" s="3"/>
      <c r="B60" s="3"/>
      <c r="C60" s="3"/>
      <c r="D60" s="23" t="s">
        <v>35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/>
      <c r="AH60"/>
    </row>
    <row r="61" spans="1:34" ht="15.75">
      <c r="A61" s="3"/>
      <c r="B61" s="3"/>
      <c r="C61" s="3"/>
      <c r="D61" s="23" t="s">
        <v>36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/>
      <c r="AH61"/>
    </row>
    <row r="62" ht="12.75">
      <c r="C62" s="19"/>
    </row>
    <row r="63" ht="12.75">
      <c r="C63" s="19"/>
    </row>
    <row r="64" ht="12.75">
      <c r="C64" s="20"/>
    </row>
  </sheetData>
  <sheetProtection/>
  <conditionalFormatting sqref="B8:B54">
    <cfRule type="cellIs" priority="139" dxfId="1" operator="greaterThan" stopIfTrue="1">
      <formula>$A8</formula>
    </cfRule>
    <cfRule type="cellIs" priority="140" dxfId="0" operator="lessThan" stopIfTrue="1">
      <formula>$A8</formula>
    </cfRule>
  </conditionalFormatting>
  <conditionalFormatting sqref="A8:A54">
    <cfRule type="cellIs" priority="1" dxfId="1" operator="greaterThan" stopIfTrue="1">
      <formula>$A8</formula>
    </cfRule>
    <cfRule type="cellIs" priority="2" dxfId="0" operator="lessThan" stopIfTrue="1">
      <formula>$A8</formula>
    </cfRule>
  </conditionalFormatting>
  <printOptions/>
  <pageMargins left="0.2755905511811024" right="0.1968503937007874" top="0.4330708661417323" bottom="0.5905511811023623" header="0.1968503937007874" footer="0.5118110236220472"/>
  <pageSetup fitToHeight="1" fitToWidth="1" horizontalDpi="300" verticalDpi="300" orientation="portrait" paperSize="9" scale="90" r:id="rId1"/>
  <headerFooter alignWithMargins="0">
    <oddHeader>&amp;C&amp;14SAISON 2008-2009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2">
      <selection activeCell="B23" sqref="B23"/>
    </sheetView>
  </sheetViews>
  <sheetFormatPr defaultColWidth="11.421875" defaultRowHeight="12.75"/>
  <cols>
    <col min="1" max="1" width="5.140625" style="0" customWidth="1"/>
    <col min="2" max="2" width="16.7109375" style="0" customWidth="1"/>
    <col min="3" max="3" width="7.7109375" style="31" bestFit="1" customWidth="1"/>
    <col min="4" max="6" width="3.140625" style="32" bestFit="1" customWidth="1"/>
    <col min="7" max="7" width="3.8515625" style="31" customWidth="1"/>
  </cols>
  <sheetData>
    <row r="1" spans="3:7" ht="12.75">
      <c r="C1" s="28"/>
      <c r="D1" s="33" t="s">
        <v>38</v>
      </c>
      <c r="E1" s="33" t="s">
        <v>39</v>
      </c>
      <c r="F1" s="33" t="s">
        <v>40</v>
      </c>
      <c r="G1" s="26" t="s">
        <v>41</v>
      </c>
    </row>
    <row r="2" spans="1:8" ht="15.75">
      <c r="A2" s="24">
        <f>+classement!B8</f>
        <v>1</v>
      </c>
      <c r="B2" s="24" t="str">
        <f>+classement!C8</f>
        <v>Alain</v>
      </c>
      <c r="C2" s="29">
        <f>+classement!AG8</f>
        <v>112</v>
      </c>
      <c r="D2" s="30">
        <f>+classement!AH8</f>
        <v>15</v>
      </c>
      <c r="E2" s="30">
        <f>+classement!AI8</f>
        <v>1</v>
      </c>
      <c r="F2" s="30">
        <f>+classement!AJ8</f>
        <v>9</v>
      </c>
      <c r="G2" s="30">
        <f>+classement!AL8</f>
        <v>0</v>
      </c>
      <c r="H2" s="27">
        <f>+F2+E2+D2</f>
        <v>25</v>
      </c>
    </row>
    <row r="3" spans="1:8" ht="15.75">
      <c r="A3" s="36">
        <f>+classement!B9</f>
        <v>2</v>
      </c>
      <c r="B3" s="36" t="str">
        <f>+classement!C9</f>
        <v>Jef</v>
      </c>
      <c r="C3" s="37">
        <f>+classement!AG9</f>
        <v>109.5</v>
      </c>
      <c r="D3" s="30">
        <f>+classement!AH9</f>
        <v>14</v>
      </c>
      <c r="E3" s="30">
        <f>+classement!AI9</f>
        <v>1</v>
      </c>
      <c r="F3" s="30">
        <f>+classement!AJ9</f>
        <v>10</v>
      </c>
      <c r="G3" s="30">
        <f>+classement!AL9</f>
        <v>3</v>
      </c>
      <c r="H3" s="27">
        <f aca="true" t="shared" si="0" ref="H3:H46">+F3+E3+D3</f>
        <v>25</v>
      </c>
    </row>
    <row r="4" spans="1:8" ht="15.75">
      <c r="A4" s="36">
        <f>+classement!B10</f>
        <v>3</v>
      </c>
      <c r="B4" s="36" t="str">
        <f>+classement!C10</f>
        <v>Jeame</v>
      </c>
      <c r="C4" s="37">
        <f>+classement!AG10</f>
        <v>101.5</v>
      </c>
      <c r="D4" s="30">
        <f>+classement!AH10</f>
        <v>12</v>
      </c>
      <c r="E4" s="30">
        <f>+classement!AI10</f>
        <v>1</v>
      </c>
      <c r="F4" s="30">
        <f>+classement!AJ10</f>
        <v>12</v>
      </c>
      <c r="G4" s="30">
        <f>+classement!AL10</f>
        <v>3</v>
      </c>
      <c r="H4" s="27">
        <f t="shared" si="0"/>
        <v>25</v>
      </c>
    </row>
    <row r="5" spans="1:8" ht="15.75">
      <c r="A5" s="36">
        <f>+classement!B11</f>
        <v>4</v>
      </c>
      <c r="B5" s="36" t="str">
        <f>+classement!C11</f>
        <v>Benjamin</v>
      </c>
      <c r="C5" s="37">
        <f>+classement!AG11</f>
        <v>100.5</v>
      </c>
      <c r="D5" s="30">
        <f>+classement!AH11</f>
        <v>14</v>
      </c>
      <c r="E5" s="30">
        <f>+classement!AI11</f>
        <v>0</v>
      </c>
      <c r="F5" s="30">
        <f>+classement!AJ11</f>
        <v>8</v>
      </c>
      <c r="G5" s="30">
        <f>+classement!AL11</f>
        <v>1</v>
      </c>
      <c r="H5" s="27">
        <f t="shared" si="0"/>
        <v>22</v>
      </c>
    </row>
    <row r="6" spans="1:8" ht="15.75">
      <c r="A6" s="36">
        <f>+classement!B12</f>
        <v>5</v>
      </c>
      <c r="B6" s="36" t="str">
        <f>+classement!C12</f>
        <v>Michael</v>
      </c>
      <c r="C6" s="37">
        <f>+classement!AG12</f>
        <v>94.5</v>
      </c>
      <c r="D6" s="30">
        <f>+classement!AH12</f>
        <v>10</v>
      </c>
      <c r="E6" s="30">
        <f>+classement!AI12</f>
        <v>1</v>
      </c>
      <c r="F6" s="30">
        <f>+classement!AJ12</f>
        <v>15</v>
      </c>
      <c r="G6" s="30">
        <f>+classement!AL12</f>
        <v>1</v>
      </c>
      <c r="H6" s="27">
        <f t="shared" si="0"/>
        <v>26</v>
      </c>
    </row>
    <row r="7" spans="1:8" ht="15.75">
      <c r="A7" s="36">
        <f>+classement!B13</f>
        <v>6</v>
      </c>
      <c r="B7" s="36" t="str">
        <f>+classement!C13</f>
        <v>Fabien</v>
      </c>
      <c r="C7" s="37">
        <f>+classement!AG13</f>
        <v>92.5</v>
      </c>
      <c r="D7" s="30">
        <f>+classement!AH13</f>
        <v>10</v>
      </c>
      <c r="E7" s="30">
        <f>+classement!AI13</f>
        <v>1</v>
      </c>
      <c r="F7" s="30">
        <f>+classement!AJ13</f>
        <v>14</v>
      </c>
      <c r="G7" s="30">
        <f>+classement!AL13</f>
        <v>1</v>
      </c>
      <c r="H7" s="27">
        <f t="shared" si="0"/>
        <v>25</v>
      </c>
    </row>
    <row r="8" spans="1:8" ht="15.75">
      <c r="A8" s="36">
        <f>+classement!B14</f>
        <v>7</v>
      </c>
      <c r="B8" s="36" t="str">
        <f>+classement!C14</f>
        <v>Fred</v>
      </c>
      <c r="C8" s="37">
        <f>+classement!AG14</f>
        <v>90.5</v>
      </c>
      <c r="D8" s="30">
        <f>+classement!AH14</f>
        <v>10</v>
      </c>
      <c r="E8" s="30">
        <f>+classement!AI14</f>
        <v>1</v>
      </c>
      <c r="F8" s="30">
        <f>+classement!AJ14</f>
        <v>13</v>
      </c>
      <c r="G8" s="30">
        <f>+classement!AL14</f>
        <v>1</v>
      </c>
      <c r="H8" s="27">
        <f t="shared" si="0"/>
        <v>24</v>
      </c>
    </row>
    <row r="9" spans="1:8" ht="15.75">
      <c r="A9" s="36">
        <f>+classement!B15</f>
        <v>8</v>
      </c>
      <c r="B9" s="36" t="str">
        <f>+classement!C15</f>
        <v>Laurent</v>
      </c>
      <c r="C9" s="37">
        <f>+classement!AG15</f>
        <v>83</v>
      </c>
      <c r="D9" s="30">
        <f>+classement!AH15</f>
        <v>10</v>
      </c>
      <c r="E9" s="30">
        <f>+classement!AI15</f>
        <v>2</v>
      </c>
      <c r="F9" s="30">
        <f>+classement!AJ15</f>
        <v>7</v>
      </c>
      <c r="G9" s="30">
        <f>+classement!AL15</f>
        <v>2</v>
      </c>
      <c r="H9" s="27">
        <f t="shared" si="0"/>
        <v>19</v>
      </c>
    </row>
    <row r="10" spans="1:8" ht="15.75">
      <c r="A10" s="36">
        <f>+classement!B16</f>
        <v>9</v>
      </c>
      <c r="B10" s="36" t="str">
        <f>+classement!C16</f>
        <v>Guy-lou</v>
      </c>
      <c r="C10" s="37">
        <f>+classement!AG16</f>
        <v>80</v>
      </c>
      <c r="D10" s="30">
        <f>+classement!AH16</f>
        <v>8</v>
      </c>
      <c r="E10" s="30">
        <f>+classement!AI16</f>
        <v>1</v>
      </c>
      <c r="F10" s="30">
        <f>+classement!AJ16</f>
        <v>13</v>
      </c>
      <c r="G10" s="30">
        <f>+classement!AL16</f>
        <v>4</v>
      </c>
      <c r="H10" s="27">
        <f t="shared" si="0"/>
        <v>22</v>
      </c>
    </row>
    <row r="11" spans="1:8" ht="15.75">
      <c r="A11" s="36">
        <f>+classement!B17</f>
        <v>10</v>
      </c>
      <c r="B11" s="36" t="str">
        <f>+classement!C17</f>
        <v>Nicolas</v>
      </c>
      <c r="C11" s="37">
        <f>+classement!AG17</f>
        <v>70.5</v>
      </c>
      <c r="D11" s="30">
        <f>+classement!AH17</f>
        <v>9</v>
      </c>
      <c r="E11" s="30">
        <f>+classement!AI17</f>
        <v>0</v>
      </c>
      <c r="F11" s="30">
        <f>+classement!AJ17</f>
        <v>8</v>
      </c>
      <c r="G11" s="30">
        <f>+classement!AL17</f>
        <v>1</v>
      </c>
      <c r="H11" s="27">
        <f t="shared" si="0"/>
        <v>17</v>
      </c>
    </row>
    <row r="12" spans="1:8" ht="15.75">
      <c r="A12" s="36">
        <f>+classement!B18</f>
        <v>11</v>
      </c>
      <c r="B12" s="36" t="str">
        <f>+classement!C18</f>
        <v>Lonec</v>
      </c>
      <c r="C12" s="37">
        <f>+classement!AG18</f>
        <v>70</v>
      </c>
      <c r="D12" s="30">
        <f>+classement!AH18</f>
        <v>7</v>
      </c>
      <c r="E12" s="30">
        <f>+classement!AI18</f>
        <v>0</v>
      </c>
      <c r="F12" s="30">
        <f>+classement!AJ18</f>
        <v>13</v>
      </c>
      <c r="G12" s="30">
        <f>+classement!AL18</f>
        <v>4</v>
      </c>
      <c r="H12" s="27">
        <f t="shared" si="0"/>
        <v>20</v>
      </c>
    </row>
    <row r="13" spans="1:8" ht="15.75">
      <c r="A13" s="36">
        <f>+classement!B19</f>
        <v>12</v>
      </c>
      <c r="B13" s="36" t="str">
        <f>+classement!C19</f>
        <v>Yves</v>
      </c>
      <c r="C13" s="37">
        <f>+classement!AG19</f>
        <v>64.5</v>
      </c>
      <c r="D13" s="30">
        <f>+classement!AH19</f>
        <v>8</v>
      </c>
      <c r="E13" s="30">
        <f>+classement!AI19</f>
        <v>2</v>
      </c>
      <c r="F13" s="30">
        <f>+classement!AJ19</f>
        <v>3</v>
      </c>
      <c r="G13" s="30">
        <f>+classement!AL19</f>
        <v>5</v>
      </c>
      <c r="H13" s="27">
        <f t="shared" si="0"/>
        <v>13</v>
      </c>
    </row>
    <row r="14" spans="1:8" ht="15.75">
      <c r="A14" s="36">
        <f>+classement!B20</f>
        <v>13</v>
      </c>
      <c r="B14" s="36" t="str">
        <f>+classement!C20</f>
        <v>Georges</v>
      </c>
      <c r="C14" s="37">
        <f>+classement!AG20</f>
        <v>61.5</v>
      </c>
      <c r="D14" s="30">
        <f>+classement!AH20</f>
        <v>8</v>
      </c>
      <c r="E14" s="30">
        <f>+classement!AI20</f>
        <v>0</v>
      </c>
      <c r="F14" s="30">
        <f>+classement!AJ20</f>
        <v>5</v>
      </c>
      <c r="G14" s="30">
        <f>+classement!AL20</f>
        <v>7</v>
      </c>
      <c r="H14" s="27">
        <f t="shared" si="0"/>
        <v>13</v>
      </c>
    </row>
    <row r="15" spans="1:8" ht="15.75">
      <c r="A15" s="36">
        <f>+classement!B21</f>
        <v>14</v>
      </c>
      <c r="B15" s="36" t="str">
        <f>+classement!C21</f>
        <v>Christophe</v>
      </c>
      <c r="C15" s="37">
        <f>+classement!AG21</f>
        <v>44</v>
      </c>
      <c r="D15" s="30">
        <f>+classement!AH21</f>
        <v>6</v>
      </c>
      <c r="E15" s="30">
        <f>+classement!AI21</f>
        <v>0</v>
      </c>
      <c r="F15" s="30">
        <f>+classement!AJ21</f>
        <v>4</v>
      </c>
      <c r="G15" s="30">
        <f>+classement!AL21</f>
        <v>0</v>
      </c>
      <c r="H15" s="27">
        <f t="shared" si="0"/>
        <v>10</v>
      </c>
    </row>
    <row r="16" spans="1:8" ht="15.75">
      <c r="A16" s="36">
        <f>+classement!B22</f>
        <v>15</v>
      </c>
      <c r="B16" s="36" t="str">
        <f>+classement!C22</f>
        <v>Cedric</v>
      </c>
      <c r="C16" s="37">
        <f>+classement!AG22</f>
        <v>38.5</v>
      </c>
      <c r="D16" s="30">
        <f>+classement!AH22</f>
        <v>1</v>
      </c>
      <c r="E16" s="30">
        <f>+classement!AI22</f>
        <v>2</v>
      </c>
      <c r="F16" s="30">
        <f>+classement!AJ22</f>
        <v>12</v>
      </c>
      <c r="G16" s="30">
        <f>+classement!AL22</f>
        <v>1</v>
      </c>
      <c r="H16" s="27">
        <f t="shared" si="0"/>
        <v>15</v>
      </c>
    </row>
    <row r="17" spans="1:8" ht="15.75">
      <c r="A17" s="36">
        <f>+classement!B23</f>
        <v>16</v>
      </c>
      <c r="B17" s="36" t="str">
        <f>+classement!C23</f>
        <v>Lolo</v>
      </c>
      <c r="C17" s="37">
        <f>+classement!AG23</f>
        <v>36</v>
      </c>
      <c r="D17" s="30">
        <f>+classement!AH23</f>
        <v>5</v>
      </c>
      <c r="E17" s="30">
        <f>+classement!AI23</f>
        <v>0</v>
      </c>
      <c r="F17" s="30">
        <f>+classement!AJ23</f>
        <v>3</v>
      </c>
      <c r="G17" s="30">
        <f>+classement!AL23</f>
        <v>0</v>
      </c>
      <c r="H17" s="27">
        <f t="shared" si="0"/>
        <v>8</v>
      </c>
    </row>
    <row r="18" spans="1:8" ht="15.75">
      <c r="A18" s="36">
        <f>+classement!B24</f>
        <v>17</v>
      </c>
      <c r="B18" s="36" t="str">
        <f>+classement!C24</f>
        <v>Arnaud</v>
      </c>
      <c r="C18" s="37">
        <f>+classement!AG24</f>
        <v>29</v>
      </c>
      <c r="D18" s="30">
        <f>+classement!AH24</f>
        <v>4</v>
      </c>
      <c r="E18" s="30">
        <f>+classement!AI24</f>
        <v>0</v>
      </c>
      <c r="F18" s="30">
        <f>+classement!AJ24</f>
        <v>2</v>
      </c>
      <c r="G18" s="30">
        <f>+classement!AL24</f>
        <v>2</v>
      </c>
      <c r="H18" s="27">
        <f t="shared" si="0"/>
        <v>6</v>
      </c>
    </row>
    <row r="19" spans="1:8" ht="15.75">
      <c r="A19" s="36">
        <f>+classement!B25</f>
        <v>18</v>
      </c>
      <c r="B19" s="36" t="str">
        <f>+classement!C25</f>
        <v>Quentin</v>
      </c>
      <c r="C19" s="37">
        <f>+classement!AG25</f>
        <v>26</v>
      </c>
      <c r="D19" s="30">
        <f>+classement!AH25</f>
        <v>4</v>
      </c>
      <c r="E19" s="30">
        <f>+classement!AI25</f>
        <v>0</v>
      </c>
      <c r="F19" s="30">
        <f>+classement!AJ25</f>
        <v>1</v>
      </c>
      <c r="G19" s="30">
        <f>+classement!AL25</f>
        <v>0</v>
      </c>
      <c r="H19" s="27">
        <f t="shared" si="0"/>
        <v>5</v>
      </c>
    </row>
    <row r="20" spans="1:8" ht="15.75">
      <c r="A20" s="36">
        <f>+classement!B26</f>
        <v>19</v>
      </c>
      <c r="B20" s="36" t="str">
        <f>+classement!C26</f>
        <v>Jean-Pierre</v>
      </c>
      <c r="C20" s="37">
        <f>+classement!AG26</f>
        <v>26</v>
      </c>
      <c r="D20" s="30">
        <f>+classement!AH26</f>
        <v>3</v>
      </c>
      <c r="E20" s="30">
        <f>+classement!AI26</f>
        <v>0</v>
      </c>
      <c r="F20" s="30">
        <f>+classement!AJ26</f>
        <v>4</v>
      </c>
      <c r="G20" s="30">
        <f>+classement!AL26</f>
        <v>0</v>
      </c>
      <c r="H20" s="27">
        <f t="shared" si="0"/>
        <v>7</v>
      </c>
    </row>
    <row r="21" spans="1:8" ht="15.75">
      <c r="A21" s="36">
        <f>+classement!B27</f>
        <v>20</v>
      </c>
      <c r="B21" s="36" t="str">
        <f>+classement!C27</f>
        <v>Timou</v>
      </c>
      <c r="C21" s="37">
        <f>+classement!AG27</f>
        <v>22</v>
      </c>
      <c r="D21" s="30">
        <f>+classement!AH27</f>
        <v>3</v>
      </c>
      <c r="E21" s="30">
        <f>+classement!AI27</f>
        <v>0</v>
      </c>
      <c r="F21" s="30">
        <f>+classement!AJ27</f>
        <v>2</v>
      </c>
      <c r="G21" s="30">
        <f>+classement!AL27</f>
        <v>0</v>
      </c>
      <c r="H21" s="27">
        <f t="shared" si="0"/>
        <v>5</v>
      </c>
    </row>
    <row r="22" spans="1:8" ht="15.75">
      <c r="A22" s="36">
        <f>+classement!B28</f>
        <v>21</v>
      </c>
      <c r="B22" s="36" t="str">
        <f>+classement!C28</f>
        <v>Priscilla Boy</v>
      </c>
      <c r="C22" s="37">
        <f>+classement!AG28</f>
        <v>18</v>
      </c>
      <c r="D22" s="30">
        <f>+classement!AH28</f>
        <v>3</v>
      </c>
      <c r="E22" s="30">
        <f>+classement!AI28</f>
        <v>0</v>
      </c>
      <c r="F22" s="30">
        <f>+classement!AJ28</f>
        <v>0</v>
      </c>
      <c r="G22" s="30">
        <f>+classement!AL28</f>
        <v>0</v>
      </c>
      <c r="H22" s="27">
        <f t="shared" si="0"/>
        <v>3</v>
      </c>
    </row>
    <row r="23" spans="1:8" ht="15.75">
      <c r="A23" s="36">
        <f>+classement!B29</f>
        <v>22</v>
      </c>
      <c r="B23" s="36" t="str">
        <f>+classement!C29</f>
        <v>Eric</v>
      </c>
      <c r="C23" s="37">
        <f>+classement!AG29</f>
        <v>17.5</v>
      </c>
      <c r="D23" s="30">
        <f>+classement!AH29</f>
        <v>0</v>
      </c>
      <c r="E23" s="30">
        <f>+classement!AI29</f>
        <v>0</v>
      </c>
      <c r="F23" s="30">
        <f>+classement!AJ29</f>
        <v>3</v>
      </c>
      <c r="G23" s="30">
        <f>+classement!AL29</f>
        <v>23</v>
      </c>
      <c r="H23" s="27">
        <f t="shared" si="0"/>
        <v>3</v>
      </c>
    </row>
    <row r="24" spans="1:8" ht="15.75">
      <c r="A24" s="36">
        <f>+classement!B30</f>
        <v>23</v>
      </c>
      <c r="B24" s="36" t="str">
        <f>+classement!C30</f>
        <v>Arnaud Drog</v>
      </c>
      <c r="C24" s="37">
        <f>+classement!AG30</f>
        <v>16</v>
      </c>
      <c r="D24" s="30">
        <f>+classement!AH30</f>
        <v>2</v>
      </c>
      <c r="E24" s="30">
        <f>+classement!AI30</f>
        <v>0</v>
      </c>
      <c r="F24" s="30">
        <f>+classement!AJ30</f>
        <v>2</v>
      </c>
      <c r="G24" s="30">
        <f>+classement!AL30</f>
        <v>0</v>
      </c>
      <c r="H24" s="27">
        <f t="shared" si="0"/>
        <v>4</v>
      </c>
    </row>
    <row r="25" spans="1:8" ht="15.75">
      <c r="A25" s="36">
        <f>+classement!B31</f>
        <v>24</v>
      </c>
      <c r="B25" s="36" t="str">
        <f>+classement!C31</f>
        <v>Francis</v>
      </c>
      <c r="C25" s="37">
        <f>+classement!AG31</f>
        <v>13.5</v>
      </c>
      <c r="D25" s="30">
        <f>+classement!AH31</f>
        <v>0</v>
      </c>
      <c r="E25" s="30">
        <f>+classement!AI31</f>
        <v>0</v>
      </c>
      <c r="F25" s="30">
        <f>+classement!AJ31</f>
        <v>0</v>
      </c>
      <c r="G25" s="30">
        <f>+classement!AL31</f>
        <v>27</v>
      </c>
      <c r="H25" s="27">
        <f t="shared" si="0"/>
        <v>0</v>
      </c>
    </row>
    <row r="26" spans="1:8" ht="15.75">
      <c r="A26" s="36">
        <f>+classement!B32</f>
        <v>25</v>
      </c>
      <c r="B26" s="36" t="str">
        <f>+classement!C32</f>
        <v>Richard</v>
      </c>
      <c r="C26" s="37">
        <f>+classement!AG32</f>
        <v>13.5</v>
      </c>
      <c r="D26" s="30">
        <f>+classement!AH32</f>
        <v>0</v>
      </c>
      <c r="E26" s="30">
        <f>+classement!AI32</f>
        <v>0</v>
      </c>
      <c r="F26" s="30">
        <f>+classement!AJ32</f>
        <v>0</v>
      </c>
      <c r="G26" s="30">
        <f>+classement!AL32</f>
        <v>27</v>
      </c>
      <c r="H26" s="27">
        <f t="shared" si="0"/>
        <v>0</v>
      </c>
    </row>
    <row r="27" spans="1:8" ht="15.75">
      <c r="A27" s="36">
        <f>+classement!B33</f>
        <v>26</v>
      </c>
      <c r="B27" s="36" t="str">
        <f>+classement!C33</f>
        <v>Toffe</v>
      </c>
      <c r="C27" s="37">
        <f>+classement!AG33</f>
        <v>13.5</v>
      </c>
      <c r="D27" s="30">
        <f>+classement!AH33</f>
        <v>0</v>
      </c>
      <c r="E27" s="30">
        <f>+classement!AI33</f>
        <v>0</v>
      </c>
      <c r="F27" s="30">
        <f>+classement!AJ33</f>
        <v>0</v>
      </c>
      <c r="G27" s="30">
        <f>+classement!AL33</f>
        <v>27</v>
      </c>
      <c r="H27" s="27">
        <f t="shared" si="0"/>
        <v>0</v>
      </c>
    </row>
    <row r="28" spans="1:8" ht="15.75">
      <c r="A28" s="36">
        <f>+classement!B34</f>
        <v>27</v>
      </c>
      <c r="B28" s="36" t="str">
        <f>+classement!C34</f>
        <v>Pierrot</v>
      </c>
      <c r="C28" s="37">
        <f>+classement!AG34</f>
        <v>11</v>
      </c>
      <c r="D28" s="30">
        <f>+classement!AH34</f>
        <v>0</v>
      </c>
      <c r="E28" s="30">
        <f>+classement!AI34</f>
        <v>0</v>
      </c>
      <c r="F28" s="30">
        <f>+classement!AJ34</f>
        <v>0</v>
      </c>
      <c r="G28" s="30">
        <f>+classement!AL34</f>
        <v>22</v>
      </c>
      <c r="H28" s="27">
        <f t="shared" si="0"/>
        <v>0</v>
      </c>
    </row>
    <row r="29" spans="1:8" ht="15.75">
      <c r="A29" s="36">
        <f>+classement!B35</f>
        <v>28</v>
      </c>
      <c r="B29" s="36" t="str">
        <f>+classement!C35</f>
        <v>Le Flame</v>
      </c>
      <c r="C29" s="37">
        <f>+classement!AG35</f>
        <v>10</v>
      </c>
      <c r="D29" s="30">
        <f>+classement!AH35</f>
        <v>0</v>
      </c>
      <c r="E29" s="30">
        <f>+classement!AI35</f>
        <v>0</v>
      </c>
      <c r="F29" s="30">
        <f>+classement!AJ35</f>
        <v>0</v>
      </c>
      <c r="G29" s="30">
        <f>+classement!AL35</f>
        <v>20</v>
      </c>
      <c r="H29" s="27">
        <f t="shared" si="0"/>
        <v>0</v>
      </c>
    </row>
    <row r="30" spans="1:8" ht="15.75">
      <c r="A30" s="36">
        <f>+classement!B36</f>
        <v>29</v>
      </c>
      <c r="B30" s="36" t="str">
        <f>+classement!C36</f>
        <v>Petit Pate</v>
      </c>
      <c r="C30" s="37">
        <f>+classement!AG36</f>
        <v>10</v>
      </c>
      <c r="D30" s="30">
        <f>+classement!AH36</f>
        <v>0</v>
      </c>
      <c r="E30" s="30">
        <f>+classement!AI36</f>
        <v>0</v>
      </c>
      <c r="F30" s="30">
        <f>+classement!AJ36</f>
        <v>0</v>
      </c>
      <c r="G30" s="30">
        <f>+classement!AL36</f>
        <v>20</v>
      </c>
      <c r="H30" s="27">
        <f t="shared" si="0"/>
        <v>0</v>
      </c>
    </row>
    <row r="31" spans="1:8" ht="15.75">
      <c r="A31" s="36">
        <f>+classement!B37</f>
        <v>30</v>
      </c>
      <c r="B31" s="36" t="str">
        <f>+classement!C37</f>
        <v>François D</v>
      </c>
      <c r="C31" s="37">
        <f>+classement!AG37</f>
        <v>8</v>
      </c>
      <c r="D31" s="30">
        <f>+classement!AH37</f>
        <v>1</v>
      </c>
      <c r="E31" s="30">
        <f>+classement!AI37</f>
        <v>0</v>
      </c>
      <c r="F31" s="30">
        <f>+classement!AJ37</f>
        <v>1</v>
      </c>
      <c r="G31" s="30">
        <f>+classement!AL37</f>
        <v>0</v>
      </c>
      <c r="H31" s="27">
        <f t="shared" si="0"/>
        <v>2</v>
      </c>
    </row>
    <row r="32" spans="1:8" ht="15.75">
      <c r="A32" s="36">
        <f>+classement!B38</f>
        <v>31</v>
      </c>
      <c r="B32" s="36" t="str">
        <f>+classement!C38</f>
        <v>Jean-Pol</v>
      </c>
      <c r="C32" s="37">
        <f>+classement!AG38</f>
        <v>8</v>
      </c>
      <c r="D32" s="30">
        <f>+classement!AH38</f>
        <v>1</v>
      </c>
      <c r="E32" s="30">
        <f>+classement!AI38</f>
        <v>0</v>
      </c>
      <c r="F32" s="30">
        <f>+classement!AJ38</f>
        <v>1</v>
      </c>
      <c r="G32" s="30">
        <f>+classement!AL38</f>
        <v>0</v>
      </c>
      <c r="H32" s="27">
        <f t="shared" si="0"/>
        <v>2</v>
      </c>
    </row>
    <row r="33" spans="1:8" ht="15.75">
      <c r="A33" s="36">
        <f>+classement!B39</f>
        <v>32</v>
      </c>
      <c r="B33" s="36" t="str">
        <f>+classement!C39</f>
        <v>Thierry</v>
      </c>
      <c r="C33" s="37">
        <f>+classement!AG39</f>
        <v>8</v>
      </c>
      <c r="D33" s="30">
        <f>+classement!AH39</f>
        <v>1</v>
      </c>
      <c r="E33" s="30">
        <f>+classement!AI39</f>
        <v>0</v>
      </c>
      <c r="F33" s="30">
        <f>+classement!AJ39</f>
        <v>1</v>
      </c>
      <c r="G33" s="30">
        <f>+classement!AL39</f>
        <v>0</v>
      </c>
      <c r="H33" s="27">
        <f t="shared" si="0"/>
        <v>2</v>
      </c>
    </row>
    <row r="34" spans="1:8" ht="15.75">
      <c r="A34" s="36">
        <f>+classement!B40</f>
        <v>33</v>
      </c>
      <c r="B34" s="36" t="str">
        <f>+classement!C40</f>
        <v>Alex</v>
      </c>
      <c r="C34" s="37">
        <f>+classement!AG40</f>
        <v>7</v>
      </c>
      <c r="D34" s="30">
        <f>+classement!AH40</f>
        <v>0</v>
      </c>
      <c r="E34" s="30">
        <f>+classement!AI40</f>
        <v>0</v>
      </c>
      <c r="F34" s="30">
        <f>+classement!AJ40</f>
        <v>0</v>
      </c>
      <c r="G34" s="30">
        <f>+classement!AL40</f>
        <v>14</v>
      </c>
      <c r="H34" s="27">
        <f t="shared" si="0"/>
        <v>0</v>
      </c>
    </row>
    <row r="35" spans="1:8" ht="15.75">
      <c r="A35" s="36">
        <f>+classement!B41</f>
        <v>34</v>
      </c>
      <c r="B35" s="36" t="str">
        <f>+classement!C41</f>
        <v>Momme</v>
      </c>
      <c r="C35" s="37">
        <f>+classement!AG41</f>
        <v>7</v>
      </c>
      <c r="D35" s="30">
        <f>+classement!AH41</f>
        <v>0</v>
      </c>
      <c r="E35" s="30">
        <f>+classement!AI41</f>
        <v>0</v>
      </c>
      <c r="F35" s="30">
        <f>+classement!AJ41</f>
        <v>0</v>
      </c>
      <c r="G35" s="30">
        <f>+classement!AL41</f>
        <v>14</v>
      </c>
      <c r="H35" s="27">
        <f t="shared" si="0"/>
        <v>0</v>
      </c>
    </row>
    <row r="36" spans="1:8" ht="15.75">
      <c r="A36" s="36">
        <f>+classement!B42</f>
        <v>35</v>
      </c>
      <c r="B36" s="36" t="str">
        <f>+classement!C42</f>
        <v>Bertrand</v>
      </c>
      <c r="C36" s="37">
        <f>+classement!AG42</f>
        <v>6</v>
      </c>
      <c r="D36" s="30">
        <f>+classement!AH42</f>
        <v>1</v>
      </c>
      <c r="E36" s="30">
        <f>+classement!AI42</f>
        <v>0</v>
      </c>
      <c r="F36" s="30">
        <f>+classement!AJ42</f>
        <v>0</v>
      </c>
      <c r="G36" s="30">
        <f>+classement!AL42</f>
        <v>0</v>
      </c>
      <c r="H36" s="27">
        <f t="shared" si="0"/>
        <v>1</v>
      </c>
    </row>
    <row r="37" spans="1:8" ht="15.75">
      <c r="A37" s="36">
        <f>+classement!B43</f>
        <v>36</v>
      </c>
      <c r="B37" s="36" t="str">
        <f>+classement!C43</f>
        <v>Didier</v>
      </c>
      <c r="C37" s="37">
        <f>+classement!AG43</f>
        <v>6</v>
      </c>
      <c r="D37" s="30">
        <f>+classement!AH43</f>
        <v>1</v>
      </c>
      <c r="E37" s="30">
        <f>+classement!AI43</f>
        <v>0</v>
      </c>
      <c r="F37" s="30">
        <f>+classement!AJ43</f>
        <v>0</v>
      </c>
      <c r="G37" s="30">
        <f>+classement!AL43</f>
        <v>0</v>
      </c>
      <c r="H37" s="27">
        <f t="shared" si="0"/>
        <v>1</v>
      </c>
    </row>
    <row r="38" spans="1:8" ht="15.75">
      <c r="A38" s="36">
        <f>+classement!B44</f>
        <v>37</v>
      </c>
      <c r="B38" s="36" t="str">
        <f>+classement!C44</f>
        <v>Gaetan</v>
      </c>
      <c r="C38" s="37">
        <f>+classement!AG44</f>
        <v>6</v>
      </c>
      <c r="D38" s="30">
        <f>+classement!AH44</f>
        <v>1</v>
      </c>
      <c r="E38" s="30">
        <f>+classement!AI44</f>
        <v>0</v>
      </c>
      <c r="F38" s="30">
        <f>+classement!AJ44</f>
        <v>0</v>
      </c>
      <c r="G38" s="30">
        <f>+classement!AL44</f>
        <v>0</v>
      </c>
      <c r="H38" s="27">
        <f t="shared" si="0"/>
        <v>1</v>
      </c>
    </row>
    <row r="39" spans="1:8" ht="15.75">
      <c r="A39" s="36">
        <f>+classement!B46</f>
        <v>39</v>
      </c>
      <c r="B39" s="36" t="str">
        <f>+classement!C46</f>
        <v>Jimmy Drog</v>
      </c>
      <c r="C39" s="37">
        <f>+classement!AG46</f>
        <v>6</v>
      </c>
      <c r="D39" s="30">
        <f>+classement!AH46</f>
        <v>0</v>
      </c>
      <c r="E39" s="30">
        <f>+classement!AI46</f>
        <v>0</v>
      </c>
      <c r="F39" s="30">
        <f>+classement!AJ46</f>
        <v>3</v>
      </c>
      <c r="G39" s="30">
        <f>+classement!AL46</f>
        <v>0</v>
      </c>
      <c r="H39" s="27">
        <f t="shared" si="0"/>
        <v>3</v>
      </c>
    </row>
    <row r="40" spans="1:8" ht="15.75">
      <c r="A40" s="36">
        <f>+classement!B47</f>
        <v>40</v>
      </c>
      <c r="B40" s="36" t="str">
        <f>+classement!C47</f>
        <v>Pelo</v>
      </c>
      <c r="C40" s="37">
        <f>+classement!AG47</f>
        <v>5.5</v>
      </c>
      <c r="D40" s="30">
        <f>+classement!AH47</f>
        <v>0</v>
      </c>
      <c r="E40" s="30">
        <f>+classement!AI47</f>
        <v>0</v>
      </c>
      <c r="F40" s="30">
        <f>+classement!AJ47</f>
        <v>0</v>
      </c>
      <c r="G40" s="30">
        <f>+classement!AL47</f>
        <v>11</v>
      </c>
      <c r="H40" s="27">
        <f t="shared" si="0"/>
        <v>0</v>
      </c>
    </row>
    <row r="41" spans="1:8" ht="15.75">
      <c r="A41" s="36">
        <f>+classement!B48</f>
        <v>41</v>
      </c>
      <c r="B41" s="36" t="str">
        <f>+classement!C48</f>
        <v>Rodge</v>
      </c>
      <c r="C41" s="37">
        <f>+classement!AG48</f>
        <v>4.5</v>
      </c>
      <c r="D41" s="30">
        <f>+classement!AH48</f>
        <v>0</v>
      </c>
      <c r="E41" s="30">
        <f>+classement!AI48</f>
        <v>0</v>
      </c>
      <c r="F41" s="30">
        <f>+classement!AJ48</f>
        <v>2</v>
      </c>
      <c r="G41" s="30">
        <f>+classement!AL48</f>
        <v>1</v>
      </c>
      <c r="H41" s="27">
        <f t="shared" si="0"/>
        <v>2</v>
      </c>
    </row>
    <row r="42" spans="1:8" ht="15.75">
      <c r="A42" s="36">
        <f>+classement!B49</f>
        <v>42</v>
      </c>
      <c r="B42" s="36" t="str">
        <f>+classement!C49</f>
        <v>Simon</v>
      </c>
      <c r="C42" s="37">
        <f>+classement!AG49</f>
        <v>4</v>
      </c>
      <c r="D42" s="30">
        <f>+classement!AH49</f>
        <v>0</v>
      </c>
      <c r="E42" s="30">
        <f>+classement!AI49</f>
        <v>0</v>
      </c>
      <c r="F42" s="30">
        <f>+classement!AJ49</f>
        <v>2</v>
      </c>
      <c r="G42" s="30">
        <f>+classement!AL49</f>
        <v>0</v>
      </c>
      <c r="H42" s="27">
        <f t="shared" si="0"/>
        <v>2</v>
      </c>
    </row>
    <row r="43" spans="1:8" ht="15.75">
      <c r="A43" s="36">
        <f>+classement!B51</f>
        <v>44</v>
      </c>
      <c r="B43" s="36" t="str">
        <f>+classement!C51</f>
        <v>Ocelot</v>
      </c>
      <c r="C43" s="37">
        <f>+classement!AG51</f>
        <v>2</v>
      </c>
      <c r="D43" s="30">
        <f>+classement!AH51</f>
        <v>0</v>
      </c>
      <c r="E43" s="30">
        <f>+classement!AI51</f>
        <v>0</v>
      </c>
      <c r="F43" s="30">
        <f>+classement!AJ51</f>
        <v>1</v>
      </c>
      <c r="G43" s="30">
        <f>+classement!AL51</f>
        <v>0</v>
      </c>
      <c r="H43" s="27">
        <f t="shared" si="0"/>
        <v>1</v>
      </c>
    </row>
    <row r="44" spans="1:8" ht="15.75">
      <c r="A44" s="36">
        <f>+classement!B52</f>
        <v>45</v>
      </c>
      <c r="B44" s="36" t="str">
        <f>+classement!C52</f>
        <v>Arsenal</v>
      </c>
      <c r="C44" s="37">
        <f>+classement!AG52</f>
        <v>1.5</v>
      </c>
      <c r="D44" s="30">
        <f>+classement!AH52</f>
        <v>0</v>
      </c>
      <c r="E44" s="30">
        <f>+classement!AI52</f>
        <v>0</v>
      </c>
      <c r="F44" s="30">
        <f>+classement!AJ52</f>
        <v>0</v>
      </c>
      <c r="G44" s="30">
        <f>+classement!AL52</f>
        <v>3</v>
      </c>
      <c r="H44" s="27">
        <f t="shared" si="0"/>
        <v>0</v>
      </c>
    </row>
    <row r="45" spans="1:8" ht="15.75">
      <c r="A45" s="36">
        <f>+classement!B53</f>
        <v>46</v>
      </c>
      <c r="B45" s="36" t="str">
        <f>+classement!C53</f>
        <v>Piet</v>
      </c>
      <c r="C45" s="37">
        <f>+classement!AG53</f>
        <v>1</v>
      </c>
      <c r="D45" s="30">
        <f>+classement!AH53</f>
        <v>0</v>
      </c>
      <c r="E45" s="30">
        <f>+classement!AI53</f>
        <v>0</v>
      </c>
      <c r="F45" s="30">
        <f>+classement!AJ53</f>
        <v>0</v>
      </c>
      <c r="G45" s="30">
        <f>+classement!AL53</f>
        <v>2</v>
      </c>
      <c r="H45" s="27">
        <f t="shared" si="0"/>
        <v>0</v>
      </c>
    </row>
    <row r="46" spans="1:8" ht="15.75">
      <c r="A46" s="36">
        <f>+classement!B54</f>
        <v>47</v>
      </c>
      <c r="B46" s="36" t="str">
        <f>+classement!C54</f>
        <v>Ture</v>
      </c>
      <c r="C46" s="37">
        <f>+classement!AG54</f>
        <v>0.5</v>
      </c>
      <c r="D46" s="30">
        <f>+classement!AH54</f>
        <v>0</v>
      </c>
      <c r="E46" s="30">
        <f>+classement!AI54</f>
        <v>0</v>
      </c>
      <c r="F46" s="30">
        <f>+classement!AJ54</f>
        <v>0</v>
      </c>
      <c r="G46" s="30">
        <f>+classement!AL54</f>
        <v>1</v>
      </c>
      <c r="H46" s="27">
        <f t="shared" si="0"/>
        <v>0</v>
      </c>
    </row>
  </sheetData>
  <sheetProtection/>
  <autoFilter ref="H1:H46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4.421875" style="0" bestFit="1" customWidth="1"/>
    <col min="2" max="2" width="15.8515625" style="0" bestFit="1" customWidth="1"/>
    <col min="3" max="3" width="4.421875" style="0" bestFit="1" customWidth="1"/>
  </cols>
  <sheetData>
    <row r="2" spans="1:3" ht="21">
      <c r="A2" s="34" t="e">
        <f>+#REF!</f>
        <v>#REF!</v>
      </c>
      <c r="B2" s="34" t="e">
        <f>+#REF!</f>
        <v>#REF!</v>
      </c>
      <c r="C2" s="35" t="e">
        <f>+#REF!</f>
        <v>#REF!</v>
      </c>
    </row>
    <row r="3" spans="1:3" ht="21">
      <c r="A3" s="34" t="e">
        <f>+#REF!</f>
        <v>#REF!</v>
      </c>
      <c r="B3" s="34" t="e">
        <f>+#REF!</f>
        <v>#REF!</v>
      </c>
      <c r="C3" s="35" t="e">
        <f>+#REF!</f>
        <v>#REF!</v>
      </c>
    </row>
    <row r="4" spans="1:3" ht="21">
      <c r="A4" s="34" t="e">
        <f>+#REF!</f>
        <v>#REF!</v>
      </c>
      <c r="B4" s="34" t="e">
        <f>+#REF!</f>
        <v>#REF!</v>
      </c>
      <c r="C4" s="35" t="e">
        <f>+#REF!</f>
        <v>#REF!</v>
      </c>
    </row>
    <row r="5" spans="1:3" ht="21">
      <c r="A5" s="34" t="e">
        <f>+#REF!</f>
        <v>#REF!</v>
      </c>
      <c r="B5" s="34" t="e">
        <f>+#REF!</f>
        <v>#REF!</v>
      </c>
      <c r="C5" s="35" t="e">
        <f>+#REF!</f>
        <v>#REF!</v>
      </c>
    </row>
    <row r="6" spans="1:3" ht="21">
      <c r="A6" s="34" t="e">
        <f>+#REF!</f>
        <v>#REF!</v>
      </c>
      <c r="B6" s="34" t="e">
        <f>+#REF!</f>
        <v>#REF!</v>
      </c>
      <c r="C6" s="35" t="e">
        <f>+#REF!</f>
        <v>#REF!</v>
      </c>
    </row>
    <row r="7" spans="1:3" ht="21">
      <c r="A7" s="34" t="e">
        <f>+#REF!</f>
        <v>#REF!</v>
      </c>
      <c r="B7" s="34" t="e">
        <f>+#REF!</f>
        <v>#REF!</v>
      </c>
      <c r="C7" s="35" t="e">
        <f>+#REF!</f>
        <v>#REF!</v>
      </c>
    </row>
    <row r="8" spans="1:3" ht="21">
      <c r="A8" s="34" t="e">
        <f>+#REF!</f>
        <v>#REF!</v>
      </c>
      <c r="B8" s="34" t="e">
        <f>+#REF!</f>
        <v>#REF!</v>
      </c>
      <c r="C8" s="35" t="e">
        <f>+#REF!</f>
        <v>#REF!</v>
      </c>
    </row>
    <row r="9" spans="1:3" ht="21">
      <c r="A9" s="34" t="e">
        <f>+#REF!</f>
        <v>#REF!</v>
      </c>
      <c r="B9" s="34" t="e">
        <f>+#REF!</f>
        <v>#REF!</v>
      </c>
      <c r="C9" s="35" t="e">
        <f>+#REF!</f>
        <v>#REF!</v>
      </c>
    </row>
    <row r="10" spans="1:3" ht="21">
      <c r="A10" s="34" t="e">
        <f>+#REF!</f>
        <v>#REF!</v>
      </c>
      <c r="B10" s="34" t="e">
        <f>+#REF!</f>
        <v>#REF!</v>
      </c>
      <c r="C10" s="35" t="e">
        <f>+#REF!</f>
        <v>#REF!</v>
      </c>
    </row>
    <row r="11" spans="1:3" ht="21">
      <c r="A11" s="34" t="e">
        <f>+#REF!</f>
        <v>#REF!</v>
      </c>
      <c r="B11" s="34" t="e">
        <f>+#REF!</f>
        <v>#REF!</v>
      </c>
      <c r="C11" s="35" t="e">
        <f>+#REF!</f>
        <v>#REF!</v>
      </c>
    </row>
    <row r="12" spans="1:3" ht="21">
      <c r="A12" s="34" t="e">
        <f>+#REF!</f>
        <v>#REF!</v>
      </c>
      <c r="B12" s="34" t="e">
        <f>+#REF!</f>
        <v>#REF!</v>
      </c>
      <c r="C12" s="35" t="e">
        <f>+#REF!</f>
        <v>#REF!</v>
      </c>
    </row>
    <row r="13" spans="1:3" ht="21">
      <c r="A13" s="34" t="e">
        <f>+#REF!</f>
        <v>#REF!</v>
      </c>
      <c r="B13" s="34" t="e">
        <f>+#REF!</f>
        <v>#REF!</v>
      </c>
      <c r="C13" s="35" t="e">
        <f>+#REF!</f>
        <v>#REF!</v>
      </c>
    </row>
    <row r="14" spans="1:3" ht="21">
      <c r="A14" s="34" t="e">
        <f>+#REF!</f>
        <v>#REF!</v>
      </c>
      <c r="B14" s="34" t="e">
        <f>+#REF!</f>
        <v>#REF!</v>
      </c>
      <c r="C14" s="35" t="e">
        <f>+#REF!</f>
        <v>#REF!</v>
      </c>
    </row>
    <row r="15" spans="1:3" ht="21">
      <c r="A15" s="34" t="e">
        <f>+#REF!</f>
        <v>#REF!</v>
      </c>
      <c r="B15" s="34" t="e">
        <f>+#REF!</f>
        <v>#REF!</v>
      </c>
      <c r="C15" s="35" t="e">
        <f>+#REF!</f>
        <v>#REF!</v>
      </c>
    </row>
    <row r="16" spans="1:3" ht="21">
      <c r="A16" s="34" t="e">
        <f>+#REF!</f>
        <v>#REF!</v>
      </c>
      <c r="B16" s="34" t="e">
        <f>+#REF!</f>
        <v>#REF!</v>
      </c>
      <c r="C16" s="35" t="e">
        <f>+#REF!</f>
        <v>#REF!</v>
      </c>
    </row>
    <row r="17" spans="1:3" ht="21">
      <c r="A17" s="34" t="e">
        <f>+#REF!</f>
        <v>#REF!</v>
      </c>
      <c r="B17" s="34" t="e">
        <f>+#REF!</f>
        <v>#REF!</v>
      </c>
      <c r="C17" s="35" t="e">
        <f>+#REF!</f>
        <v>#REF!</v>
      </c>
    </row>
    <row r="18" spans="1:3" ht="21">
      <c r="A18" s="34" t="e">
        <f>+#REF!</f>
        <v>#REF!</v>
      </c>
      <c r="B18" s="34" t="e">
        <f>+#REF!</f>
        <v>#REF!</v>
      </c>
      <c r="C18" s="35" t="e">
        <f>+#REF!</f>
        <v>#REF!</v>
      </c>
    </row>
    <row r="19" spans="1:3" ht="21">
      <c r="A19" s="34" t="e">
        <f>+#REF!</f>
        <v>#REF!</v>
      </c>
      <c r="B19" s="34" t="e">
        <f>+#REF!</f>
        <v>#REF!</v>
      </c>
      <c r="C19" s="35" t="e">
        <f>+#REF!</f>
        <v>#REF!</v>
      </c>
    </row>
    <row r="20" spans="1:3" ht="21">
      <c r="A20" s="34" t="e">
        <f>+#REF!</f>
        <v>#REF!</v>
      </c>
      <c r="B20" s="34" t="e">
        <f>+#REF!</f>
        <v>#REF!</v>
      </c>
      <c r="C20" s="35" t="e">
        <f>+#REF!</f>
        <v>#REF!</v>
      </c>
    </row>
    <row r="21" spans="1:3" ht="21">
      <c r="A21" s="34" t="e">
        <f>+#REF!</f>
        <v>#REF!</v>
      </c>
      <c r="B21" s="34" t="e">
        <f>+#REF!</f>
        <v>#REF!</v>
      </c>
      <c r="C21" s="35" t="e">
        <f>+#REF!</f>
        <v>#REF!</v>
      </c>
    </row>
    <row r="22" spans="1:3" ht="21">
      <c r="A22" s="34" t="e">
        <f>+#REF!</f>
        <v>#REF!</v>
      </c>
      <c r="B22" s="34" t="e">
        <f>+#REF!</f>
        <v>#REF!</v>
      </c>
      <c r="C22" s="35" t="e">
        <f>+#REF!</f>
        <v>#REF!</v>
      </c>
    </row>
    <row r="23" spans="1:3" ht="21">
      <c r="A23" s="34" t="e">
        <f>+#REF!</f>
        <v>#REF!</v>
      </c>
      <c r="B23" s="34" t="e">
        <f>+#REF!</f>
        <v>#REF!</v>
      </c>
      <c r="C23" s="35" t="e">
        <f>+#REF!</f>
        <v>#REF!</v>
      </c>
    </row>
    <row r="24" spans="1:3" ht="21">
      <c r="A24" t="e">
        <f>+#REF!</f>
        <v>#REF!</v>
      </c>
      <c r="B24" s="34" t="e">
        <f>+#REF!</f>
        <v>#REF!</v>
      </c>
      <c r="C24" s="35" t="e">
        <f>+#REF!</f>
        <v>#REF!</v>
      </c>
    </row>
    <row r="25" spans="1:3" ht="21">
      <c r="A25" t="e">
        <f>+#REF!</f>
        <v>#REF!</v>
      </c>
      <c r="B25" s="34" t="e">
        <f>+#REF!</f>
        <v>#REF!</v>
      </c>
      <c r="C25" s="35" t="e">
        <f>+#REF!</f>
        <v>#REF!</v>
      </c>
    </row>
    <row r="26" spans="1:3" ht="21">
      <c r="A26" t="e">
        <f>+#REF!</f>
        <v>#REF!</v>
      </c>
      <c r="B26" s="34" t="e">
        <f>+#REF!</f>
        <v>#REF!</v>
      </c>
      <c r="C26" s="35" t="e">
        <f>+#REF!</f>
        <v>#REF!</v>
      </c>
    </row>
    <row r="27" spans="2:3" ht="21">
      <c r="B27" s="34" t="e">
        <f>+#REF!</f>
        <v>#REF!</v>
      </c>
      <c r="C27" s="35" t="e">
        <f>+#REF!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7" sqref="C7"/>
    </sheetView>
  </sheetViews>
  <sheetFormatPr defaultColWidth="11.421875" defaultRowHeight="12.75"/>
  <sheetData>
    <row r="1" spans="2:9" ht="12.75">
      <c r="B1">
        <v>2011</v>
      </c>
      <c r="C1">
        <v>2010</v>
      </c>
      <c r="D1">
        <v>2009</v>
      </c>
      <c r="E1">
        <v>2008</v>
      </c>
      <c r="F1">
        <v>2007</v>
      </c>
      <c r="G1">
        <v>2006</v>
      </c>
      <c r="H1">
        <v>2005</v>
      </c>
      <c r="I1" t="s">
        <v>57</v>
      </c>
    </row>
    <row r="2" spans="1:2" ht="15.75">
      <c r="A2" s="21" t="s">
        <v>43</v>
      </c>
      <c r="B2">
        <v>141</v>
      </c>
    </row>
    <row r="3" spans="1:2" ht="15.75">
      <c r="A3" s="9" t="s">
        <v>26</v>
      </c>
      <c r="B3">
        <v>128</v>
      </c>
    </row>
    <row r="4" spans="1:9" ht="15.75">
      <c r="A4" s="9" t="s">
        <v>18</v>
      </c>
      <c r="B4">
        <v>126</v>
      </c>
      <c r="D4">
        <v>65</v>
      </c>
      <c r="E4">
        <v>109.5</v>
      </c>
      <c r="F4">
        <v>47</v>
      </c>
      <c r="G4">
        <v>79.5</v>
      </c>
      <c r="H4">
        <v>122</v>
      </c>
      <c r="I4">
        <f>SUM(B4:H4)</f>
        <v>549</v>
      </c>
    </row>
    <row r="5" spans="1:9" ht="15.75">
      <c r="A5" s="9" t="s">
        <v>23</v>
      </c>
      <c r="B5">
        <v>122</v>
      </c>
      <c r="D5">
        <v>78</v>
      </c>
      <c r="E5">
        <v>98</v>
      </c>
      <c r="F5">
        <v>114</v>
      </c>
      <c r="G5">
        <v>87.5</v>
      </c>
      <c r="H5">
        <v>74</v>
      </c>
      <c r="I5">
        <f>SUM(B5:H5)</f>
        <v>573.5</v>
      </c>
    </row>
    <row r="6" spans="1:9" ht="15.75">
      <c r="A6" s="9" t="s">
        <v>20</v>
      </c>
      <c r="B6">
        <v>117.5</v>
      </c>
      <c r="D6">
        <v>75.5</v>
      </c>
      <c r="E6">
        <v>121.5</v>
      </c>
      <c r="F6">
        <v>120</v>
      </c>
      <c r="G6">
        <v>82</v>
      </c>
      <c r="H6">
        <v>114.5</v>
      </c>
      <c r="I6">
        <f>SUM(B6:H6)</f>
        <v>631</v>
      </c>
    </row>
    <row r="7" spans="1:9" ht="15.75">
      <c r="A7" s="9" t="s">
        <v>2</v>
      </c>
      <c r="B7">
        <v>112</v>
      </c>
      <c r="C7">
        <v>118</v>
      </c>
      <c r="D7">
        <v>97.5</v>
      </c>
      <c r="E7">
        <v>124.5</v>
      </c>
      <c r="F7">
        <v>111</v>
      </c>
      <c r="G7">
        <v>97.5</v>
      </c>
      <c r="H7">
        <v>113</v>
      </c>
      <c r="I7">
        <f>SUM(B7:H7)</f>
        <v>773.5</v>
      </c>
    </row>
    <row r="8" spans="1:9" ht="15.75">
      <c r="A8" s="10" t="s">
        <v>6</v>
      </c>
      <c r="B8">
        <v>110.5</v>
      </c>
      <c r="C8">
        <v>105</v>
      </c>
      <c r="D8">
        <v>90.5</v>
      </c>
      <c r="E8">
        <v>130.5</v>
      </c>
      <c r="F8">
        <v>108</v>
      </c>
      <c r="G8">
        <v>130</v>
      </c>
      <c r="H8">
        <v>112</v>
      </c>
      <c r="I8">
        <f>SUM(B8:H8)</f>
        <v>786.5</v>
      </c>
    </row>
    <row r="9" spans="1:2" ht="15.75">
      <c r="A9" s="9" t="s">
        <v>44</v>
      </c>
      <c r="B9">
        <v>79.5</v>
      </c>
    </row>
    <row r="10" spans="1:2" ht="15.75">
      <c r="A10" s="9" t="s">
        <v>29</v>
      </c>
      <c r="B10">
        <v>70</v>
      </c>
    </row>
    <row r="11" spans="1:2" ht="15.75">
      <c r="A11" s="9" t="s">
        <v>25</v>
      </c>
      <c r="B11">
        <v>68</v>
      </c>
    </row>
    <row r="12" spans="1:2" ht="15.75">
      <c r="A12" s="9" t="s">
        <v>30</v>
      </c>
      <c r="B12">
        <v>67.5</v>
      </c>
    </row>
    <row r="13" spans="1:2" ht="15.75">
      <c r="A13" s="9" t="s">
        <v>50</v>
      </c>
      <c r="B13">
        <v>66</v>
      </c>
    </row>
    <row r="14" spans="1:9" ht="15.75">
      <c r="A14" s="9" t="s">
        <v>7</v>
      </c>
      <c r="B14">
        <v>56.5</v>
      </c>
      <c r="F14">
        <v>94</v>
      </c>
      <c r="G14">
        <v>58.5</v>
      </c>
      <c r="H14">
        <v>82</v>
      </c>
      <c r="I14">
        <f>SUM(B14:H14)</f>
        <v>291</v>
      </c>
    </row>
    <row r="15" spans="1:2" ht="15.75">
      <c r="A15" s="9" t="s">
        <v>31</v>
      </c>
      <c r="B15">
        <v>50</v>
      </c>
    </row>
    <row r="16" spans="1:2" ht="15.75">
      <c r="A16" s="9" t="s">
        <v>48</v>
      </c>
      <c r="B16">
        <v>48</v>
      </c>
    </row>
    <row r="17" spans="1:9" ht="15.75">
      <c r="A17" s="9" t="s">
        <v>3</v>
      </c>
      <c r="B17">
        <v>47.5</v>
      </c>
      <c r="E17">
        <v>107</v>
      </c>
      <c r="F17">
        <v>156</v>
      </c>
      <c r="G17">
        <v>111.5</v>
      </c>
      <c r="H17">
        <v>135.5</v>
      </c>
      <c r="I17">
        <f>SUM(B17:H17)</f>
        <v>557.5</v>
      </c>
    </row>
    <row r="18" spans="1:9" ht="15.75">
      <c r="A18" s="9" t="s">
        <v>5</v>
      </c>
      <c r="B18">
        <v>43</v>
      </c>
      <c r="E18">
        <v>63.5</v>
      </c>
      <c r="F18">
        <v>133</v>
      </c>
      <c r="G18">
        <v>108</v>
      </c>
      <c r="H18">
        <v>108</v>
      </c>
      <c r="I18">
        <f>SUM(B18:H18)</f>
        <v>455.5</v>
      </c>
    </row>
    <row r="19" spans="1:9" ht="15.75">
      <c r="A19" s="9" t="s">
        <v>21</v>
      </c>
      <c r="B19">
        <v>37</v>
      </c>
      <c r="E19">
        <v>128.5</v>
      </c>
      <c r="F19">
        <v>109</v>
      </c>
      <c r="G19">
        <v>101</v>
      </c>
      <c r="H19">
        <v>106.5</v>
      </c>
      <c r="I19">
        <f>SUM(B19:H19)</f>
        <v>482</v>
      </c>
    </row>
    <row r="20" spans="1:2" ht="15.75">
      <c r="A20" s="9" t="s">
        <v>9</v>
      </c>
      <c r="B20">
        <v>34</v>
      </c>
    </row>
    <row r="21" spans="1:2" ht="15.75">
      <c r="A21" s="9" t="s">
        <v>28</v>
      </c>
      <c r="B21">
        <v>27</v>
      </c>
    </row>
    <row r="22" spans="1:2" ht="15.75">
      <c r="A22" s="9" t="s">
        <v>52</v>
      </c>
      <c r="B22">
        <v>16</v>
      </c>
    </row>
    <row r="23" spans="1:2" ht="15.75">
      <c r="A23" s="9" t="s">
        <v>37</v>
      </c>
      <c r="B23">
        <v>15</v>
      </c>
    </row>
    <row r="24" spans="1:2" ht="15.75">
      <c r="A24" s="9" t="s">
        <v>24</v>
      </c>
      <c r="B24">
        <v>14.5</v>
      </c>
    </row>
    <row r="25" spans="1:2" ht="15.75">
      <c r="A25" s="9" t="s">
        <v>1</v>
      </c>
      <c r="B25">
        <v>13.5</v>
      </c>
    </row>
    <row r="26" spans="1:2" ht="15.75">
      <c r="A26" s="9" t="s">
        <v>54</v>
      </c>
      <c r="B26">
        <v>12</v>
      </c>
    </row>
    <row r="27" spans="1:2" ht="15.75">
      <c r="A27" s="9" t="s">
        <v>27</v>
      </c>
      <c r="B27">
        <v>11</v>
      </c>
    </row>
    <row r="28" spans="1:2" ht="15.75">
      <c r="A28" s="9" t="s">
        <v>8</v>
      </c>
      <c r="B28">
        <v>9.5</v>
      </c>
    </row>
    <row r="29" spans="1:2" ht="15.75">
      <c r="A29" s="9" t="s">
        <v>17</v>
      </c>
      <c r="B29">
        <v>7.5</v>
      </c>
    </row>
    <row r="30" spans="1:2" ht="15.75">
      <c r="A30" s="9" t="s">
        <v>42</v>
      </c>
      <c r="B30">
        <v>7</v>
      </c>
    </row>
    <row r="31" spans="1:2" ht="15.75">
      <c r="A31" s="9" t="s">
        <v>56</v>
      </c>
      <c r="B31">
        <v>6</v>
      </c>
    </row>
    <row r="32" spans="1:2" ht="15.75">
      <c r="A32" s="9" t="s">
        <v>32</v>
      </c>
      <c r="B32">
        <v>6</v>
      </c>
    </row>
    <row r="33" spans="1:2" ht="15.75">
      <c r="A33" s="9" t="s">
        <v>51</v>
      </c>
      <c r="B33">
        <v>6</v>
      </c>
    </row>
    <row r="34" spans="1:9" ht="15.75">
      <c r="A34" s="9" t="s">
        <v>4</v>
      </c>
      <c r="B34">
        <v>4.5</v>
      </c>
      <c r="E34">
        <v>147</v>
      </c>
      <c r="F34">
        <v>90</v>
      </c>
      <c r="G34">
        <v>70.5</v>
      </c>
      <c r="H34">
        <v>123.5</v>
      </c>
      <c r="I34">
        <f>SUM(B34:H34)</f>
        <v>435.5</v>
      </c>
    </row>
    <row r="35" spans="1:2" ht="15.75">
      <c r="A35" s="9" t="s">
        <v>46</v>
      </c>
      <c r="B35">
        <v>4</v>
      </c>
    </row>
    <row r="36" spans="1:2" ht="15.75">
      <c r="A36" s="9" t="s">
        <v>55</v>
      </c>
      <c r="B36">
        <v>2</v>
      </c>
    </row>
    <row r="37" spans="1:2" ht="15.75">
      <c r="A37" s="9" t="s">
        <v>53</v>
      </c>
      <c r="B37">
        <v>2</v>
      </c>
    </row>
    <row r="38" spans="1:2" ht="15.75">
      <c r="A38" s="9" t="s">
        <v>45</v>
      </c>
      <c r="B38">
        <v>2</v>
      </c>
    </row>
    <row r="39" spans="1:2" ht="15.75">
      <c r="A39" s="9" t="s">
        <v>49</v>
      </c>
      <c r="B39">
        <v>1</v>
      </c>
    </row>
    <row r="40" spans="1:2" ht="15.75">
      <c r="A40" s="9" t="s">
        <v>22</v>
      </c>
      <c r="B40">
        <v>0.5</v>
      </c>
    </row>
    <row r="41" spans="1:2" ht="15.75">
      <c r="A41" s="9" t="s">
        <v>47</v>
      </c>
      <c r="B41">
        <v>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Buerman Christophe</dc:creator>
  <cp:keywords/>
  <dc:description/>
  <cp:lastModifiedBy>Buerman Christophe</cp:lastModifiedBy>
  <cp:lastPrinted>2012-05-23T11:26:01Z</cp:lastPrinted>
  <dcterms:created xsi:type="dcterms:W3CDTF">2004-09-16T11:05:06Z</dcterms:created>
  <dcterms:modified xsi:type="dcterms:W3CDTF">2012-05-25T20:26:21Z</dcterms:modified>
  <cp:category/>
  <cp:version/>
  <cp:contentType/>
  <cp:contentStatus/>
</cp:coreProperties>
</file>